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345" windowWidth="7080" windowHeight="6810" activeTab="0"/>
  </bookViews>
  <sheets>
    <sheet name="Midterm" sheetId="1" r:id="rId1"/>
    <sheet name="distributed" sheetId="2" r:id="rId2"/>
    <sheet name="Quiz" sheetId="3" r:id="rId3"/>
    <sheet name="Homework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Solomon</author>
  </authors>
  <commentList>
    <comment ref="D5" authorId="0">
      <text>
        <r>
          <rPr>
            <b/>
            <sz val="9"/>
            <rFont val="新細明體"/>
            <family val="1"/>
          </rPr>
          <t>Solomon:</t>
        </r>
        <r>
          <rPr>
            <sz val="9"/>
            <rFont val="新細明體"/>
            <family val="1"/>
          </rPr>
          <t xml:space="preserve">
兵役檢查，請公假</t>
        </r>
      </text>
    </comment>
    <comment ref="I25" authorId="0">
      <text>
        <r>
          <rPr>
            <b/>
            <sz val="9"/>
            <rFont val="新細明體"/>
            <family val="1"/>
          </rPr>
          <t>Solomon:</t>
        </r>
        <r>
          <rPr>
            <sz val="9"/>
            <rFont val="新細明體"/>
            <family val="1"/>
          </rPr>
          <t xml:space="preserve">
摔車請假</t>
        </r>
      </text>
    </comment>
  </commentList>
</comments>
</file>

<file path=xl/comments4.xml><?xml version="1.0" encoding="utf-8"?>
<comments xmlns="http://schemas.openxmlformats.org/spreadsheetml/2006/main">
  <authors>
    <author>Linear</author>
  </authors>
  <commentList>
    <comment ref="G7" authorId="0">
      <text>
        <r>
          <rPr>
            <b/>
            <sz val="9"/>
            <rFont val="Tahoma"/>
            <family val="2"/>
          </rPr>
          <t>Linear:</t>
        </r>
        <r>
          <rPr>
            <sz val="9"/>
            <rFont val="Tahoma"/>
            <family val="2"/>
          </rPr>
          <t xml:space="preserve">
james 28 Jun 2009 18:12:16, </t>
        </r>
        <r>
          <rPr>
            <sz val="9"/>
            <rFont val="細明體"/>
            <family val="3"/>
          </rPr>
          <t>來信</t>
        </r>
        <r>
          <rPr>
            <sz val="9"/>
            <rFont val="細明體"/>
            <family val="3"/>
          </rPr>
          <t>更正分數為</t>
        </r>
        <r>
          <rPr>
            <sz val="9"/>
            <rFont val="Tahoma"/>
            <family val="2"/>
          </rPr>
          <t>70</t>
        </r>
        <r>
          <rPr>
            <sz val="9"/>
            <rFont val="細明體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<sst xmlns="http://schemas.openxmlformats.org/spreadsheetml/2006/main" count="345" uniqueCount="137">
  <si>
    <t>ID</t>
  </si>
  <si>
    <t>姓名</t>
  </si>
  <si>
    <t>識別編號</t>
  </si>
  <si>
    <t>機構</t>
  </si>
  <si>
    <t>科系</t>
  </si>
  <si>
    <t>電子郵件</t>
  </si>
  <si>
    <t>96321012</t>
  </si>
  <si>
    <t>何君毅</t>
  </si>
  <si>
    <t/>
  </si>
  <si>
    <t>資工系學士班</t>
  </si>
  <si>
    <t>s96321012@ncnu.edu.tw</t>
  </si>
  <si>
    <t>96321048</t>
  </si>
  <si>
    <t>劉士豪</t>
  </si>
  <si>
    <t xml:space="preserve">s96321048@ncnu.edu.tw                   </t>
  </si>
  <si>
    <t>96321047</t>
  </si>
  <si>
    <t>劉家銘</t>
  </si>
  <si>
    <t xml:space="preserve">s96321047@ncnu.edu.tw                   </t>
  </si>
  <si>
    <t>96321034</t>
  </si>
  <si>
    <t>吳柏翰</t>
  </si>
  <si>
    <t>s96321034@ncnu.edu.tw</t>
  </si>
  <si>
    <t>96321022</t>
  </si>
  <si>
    <t>唐子捷</t>
  </si>
  <si>
    <t xml:space="preserve">s96321022@ncnu.edu.tw                   </t>
  </si>
  <si>
    <t>96321039</t>
  </si>
  <si>
    <t>張若怡</t>
  </si>
  <si>
    <t>s96321039@ncnu.edu.tw</t>
  </si>
  <si>
    <t>95321053</t>
  </si>
  <si>
    <t>張道遠</t>
  </si>
  <si>
    <t xml:space="preserve">s95321053@ncnu.edu.tw                   </t>
  </si>
  <si>
    <t>96321008</t>
  </si>
  <si>
    <t>張鈞博</t>
  </si>
  <si>
    <t xml:space="preserve">s96321008@ncnu.edu.tw                   </t>
  </si>
  <si>
    <t>97321004</t>
  </si>
  <si>
    <t>方湘婷</t>
  </si>
  <si>
    <t xml:space="preserve">s97321004@ncnu.edu.tw                   </t>
  </si>
  <si>
    <t>96321020</t>
  </si>
  <si>
    <t>施勝凱</t>
  </si>
  <si>
    <t>s96321020@ncnu.edu.tw</t>
  </si>
  <si>
    <t>94321018</t>
  </si>
  <si>
    <t>施開元</t>
  </si>
  <si>
    <t xml:space="preserve">s94321018@ncnu.edu.tw                   </t>
  </si>
  <si>
    <t>97321012</t>
  </si>
  <si>
    <t>林似真</t>
  </si>
  <si>
    <t xml:space="preserve">s97321012@ncnu.edu.tw                   </t>
  </si>
  <si>
    <t>96321015</t>
  </si>
  <si>
    <t>林芳竹</t>
  </si>
  <si>
    <t xml:space="preserve">s96321015@ncnu.edu.tw                   </t>
  </si>
  <si>
    <t>96321004</t>
  </si>
  <si>
    <t>柯信甫</t>
  </si>
  <si>
    <t xml:space="preserve">s96321004@ncnu.edu.tw                   </t>
  </si>
  <si>
    <t>96321021</t>
  </si>
  <si>
    <t>梁景翔</t>
  </si>
  <si>
    <t>s96321021@ncnu.edu.tw</t>
  </si>
  <si>
    <t>96321030</t>
  </si>
  <si>
    <t>洪嘉澤</t>
  </si>
  <si>
    <t xml:space="preserve">s96321030@ncnu.edu.tw                   </t>
  </si>
  <si>
    <t>93321003</t>
  </si>
  <si>
    <t>胡振傳</t>
  </si>
  <si>
    <t xml:space="preserve">s3321003@ncnu.edu.tw                    </t>
  </si>
  <si>
    <t>96321005</t>
  </si>
  <si>
    <t>胡誌中</t>
  </si>
  <si>
    <t xml:space="preserve">s96321005@ncnu.edu.tw                   </t>
  </si>
  <si>
    <t>94321027</t>
  </si>
  <si>
    <t>莊翰博</t>
  </si>
  <si>
    <t xml:space="preserve">s94321027@ncnu.edu.tw                   </t>
  </si>
  <si>
    <t>96321006</t>
  </si>
  <si>
    <t>葉民豪</t>
  </si>
  <si>
    <t>s96321006@ncnu.edu.tw</t>
  </si>
  <si>
    <t>96321042</t>
  </si>
  <si>
    <t>蔡孟伶</t>
  </si>
  <si>
    <t>s96321042@ncnu.edu.tw</t>
  </si>
  <si>
    <t>94321005</t>
  </si>
  <si>
    <t>蘇誠忠</t>
  </si>
  <si>
    <t xml:space="preserve">s94321005@ncnu.edu.tw                   </t>
  </si>
  <si>
    <t>96321041</t>
  </si>
  <si>
    <t>邱微雲</t>
  </si>
  <si>
    <t xml:space="preserve">s96321041@ncnu.edu.tw                   </t>
  </si>
  <si>
    <t>96321049</t>
  </si>
  <si>
    <t>陳浩普</t>
  </si>
  <si>
    <t xml:space="preserve">s96321049@ncnu.edu.tw                   </t>
  </si>
  <si>
    <t>97321026</t>
  </si>
  <si>
    <t>陳育淳</t>
  </si>
  <si>
    <t>s97321026@ncnu.edu.tw</t>
  </si>
  <si>
    <t>94321022</t>
  </si>
  <si>
    <t>陳虹熹</t>
  </si>
  <si>
    <t xml:space="preserve">s94321022@ncnu.edu.tw                   </t>
  </si>
  <si>
    <t>96321011</t>
  </si>
  <si>
    <t>馮聖瓔</t>
  </si>
  <si>
    <t xml:space="preserve">s96321011@ncnu.edu.tw                   </t>
  </si>
  <si>
    <t>94213003</t>
  </si>
  <si>
    <t>黃琮閔</t>
  </si>
  <si>
    <t>資管系學士班</t>
  </si>
  <si>
    <t xml:space="preserve">s94213003@ncnu.edu.tw                   </t>
  </si>
  <si>
    <t>97321009</t>
  </si>
  <si>
    <t>黃馨誼</t>
  </si>
  <si>
    <t xml:space="preserve">s97321009@ncnu.edu.tw                   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</si>
  <si>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</si>
  <si>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</si>
  <si>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</si>
  <si>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</si>
  <si>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</si>
  <si>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</si>
  <si>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</si>
  <si>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</si>
  <si>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</si>
  <si>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</si>
  <si>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100-109</t>
  </si>
  <si>
    <t>distributed</t>
  </si>
  <si>
    <t>Mid-term1</t>
  </si>
  <si>
    <t>滿分</t>
  </si>
  <si>
    <t>Midterm1</t>
  </si>
  <si>
    <t>Max</t>
  </si>
  <si>
    <t>Min</t>
  </si>
  <si>
    <t>Avg</t>
  </si>
  <si>
    <t>Fail</t>
  </si>
  <si>
    <t>Midterm2</t>
  </si>
  <si>
    <t>Final exam</t>
  </si>
  <si>
    <t>Mid-term2</t>
  </si>
  <si>
    <t>Quiz-1</t>
  </si>
  <si>
    <t>Quiz-2</t>
  </si>
  <si>
    <t>Quiz-3</t>
  </si>
  <si>
    <t>Quiz-4</t>
  </si>
  <si>
    <t>Quiz-5</t>
  </si>
  <si>
    <t>Quiz-6</t>
  </si>
  <si>
    <t>Quiz-7</t>
  </si>
  <si>
    <t>Quiz-8</t>
  </si>
  <si>
    <t>HW1</t>
  </si>
  <si>
    <t>HW2</t>
  </si>
  <si>
    <t>HW3</t>
  </si>
  <si>
    <t>HW4</t>
  </si>
  <si>
    <t>HW5</t>
  </si>
  <si>
    <t>HW6</t>
  </si>
  <si>
    <t>Quiz Avg</t>
  </si>
  <si>
    <t>HW Avg</t>
  </si>
  <si>
    <t>比重</t>
  </si>
  <si>
    <t>總成績</t>
  </si>
  <si>
    <t>Shifted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</si>
</sst>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0_ "/>
  </numFmts>
  <fonts count="31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2"/>
      <name val="Times New Roman"/>
      <family val="1"/>
    </font>
    <font>
      <sz val="10"/>
      <color indexed="8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" fillId="25" borderId="0" xfId="0" applyFont="1" applyFill="1" applyBorder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dxfs count="2"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840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distributed!$B$1</c:f>
              <c:strCache>
                <c:ptCount val="1"/>
                <c:pt idx="0">
                  <c:v>Mid-term1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distributed!$A$2:$A$12</c:f>
              <c:strCache/>
            </c:strRef>
          </c:cat>
          <c:val>
            <c:numRef>
              <c:f>distributed!$B$2:$B$12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68993"/>
        <c:axId val="40220938"/>
      </c:bar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9225"/>
          <c:w val="0.118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2125"/>
          <c:w val="0.840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distributed!$C$1</c:f>
              <c:strCache>
                <c:ptCount val="1"/>
                <c:pt idx="0">
                  <c:v>Mid-term2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distributed!$A$2:$A$12</c:f>
              <c:strCache/>
            </c:strRef>
          </c:cat>
          <c:val>
            <c:numRef>
              <c:f>distributed!$C$2:$C$12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4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4275"/>
          <c:w val="0.118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2125"/>
          <c:w val="0.841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distributed!$D$1</c:f>
              <c:strCache>
                <c:ptCount val="1"/>
                <c:pt idx="0">
                  <c:v>Final exam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distributed!$A$2:$A$12</c:f>
              <c:strCache/>
            </c:strRef>
          </c:cat>
          <c:val>
            <c:numRef>
              <c:f>distributed!$D$2:$D$12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599189"/>
        <c:axId val="17521790"/>
      </c:bar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54275"/>
          <c:w val="0.116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9525</xdr:rowOff>
    </xdr:from>
    <xdr:to>
      <xdr:col>11</xdr:col>
      <xdr:colOff>285750</xdr:colOff>
      <xdr:row>36</xdr:row>
      <xdr:rowOff>66675</xdr:rowOff>
    </xdr:to>
    <xdr:graphicFrame>
      <xdr:nvGraphicFramePr>
        <xdr:cNvPr id="1" name="圖表 1"/>
        <xdr:cNvGraphicFramePr/>
      </xdr:nvGraphicFramePr>
      <xdr:xfrm>
        <a:off x="371475" y="2581275"/>
        <a:ext cx="66198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36</xdr:row>
      <xdr:rowOff>123825</xdr:rowOff>
    </xdr:from>
    <xdr:to>
      <xdr:col>11</xdr:col>
      <xdr:colOff>314325</xdr:colOff>
      <xdr:row>61</xdr:row>
      <xdr:rowOff>161925</xdr:rowOff>
    </xdr:to>
    <xdr:graphicFrame>
      <xdr:nvGraphicFramePr>
        <xdr:cNvPr id="2" name="圖表 3"/>
        <xdr:cNvGraphicFramePr/>
      </xdr:nvGraphicFramePr>
      <xdr:xfrm>
        <a:off x="390525" y="6419850"/>
        <a:ext cx="66294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63</xdr:row>
      <xdr:rowOff>142875</xdr:rowOff>
    </xdr:from>
    <xdr:to>
      <xdr:col>11</xdr:col>
      <xdr:colOff>419100</xdr:colOff>
      <xdr:row>89</xdr:row>
      <xdr:rowOff>19050</xdr:rowOff>
    </xdr:to>
    <xdr:graphicFrame>
      <xdr:nvGraphicFramePr>
        <xdr:cNvPr id="3" name="圖表 5"/>
        <xdr:cNvGraphicFramePr/>
      </xdr:nvGraphicFramePr>
      <xdr:xfrm>
        <a:off x="495300" y="10810875"/>
        <a:ext cx="66294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96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覽"/>
      <sheetName val="作業一"/>
      <sheetName val="作業二"/>
      <sheetName val="作業三"/>
      <sheetName val="作業四"/>
      <sheetName val="作業五"/>
      <sheetName val="作業六"/>
    </sheetNames>
    <sheetDataSet>
      <sheetData sheetId="1">
        <row r="2">
          <cell r="S2">
            <v>133</v>
          </cell>
        </row>
        <row r="3">
          <cell r="S3">
            <v>0</v>
          </cell>
        </row>
        <row r="4">
          <cell r="S4">
            <v>75</v>
          </cell>
        </row>
        <row r="5">
          <cell r="S5">
            <v>100</v>
          </cell>
        </row>
        <row r="6">
          <cell r="S6">
            <v>110</v>
          </cell>
        </row>
        <row r="7">
          <cell r="S7">
            <v>92</v>
          </cell>
        </row>
        <row r="8">
          <cell r="S8">
            <v>88</v>
          </cell>
        </row>
        <row r="9">
          <cell r="S9">
            <v>60</v>
          </cell>
        </row>
        <row r="10">
          <cell r="S10">
            <v>88</v>
          </cell>
        </row>
        <row r="11">
          <cell r="S11">
            <v>92</v>
          </cell>
        </row>
        <row r="12">
          <cell r="S12">
            <v>92</v>
          </cell>
        </row>
        <row r="13">
          <cell r="S13">
            <v>72</v>
          </cell>
        </row>
        <row r="14">
          <cell r="S14">
            <v>60</v>
          </cell>
        </row>
        <row r="15">
          <cell r="S15">
            <v>80</v>
          </cell>
        </row>
        <row r="16">
          <cell r="S16">
            <v>155</v>
          </cell>
        </row>
        <row r="17">
          <cell r="S17">
            <v>145</v>
          </cell>
        </row>
        <row r="18">
          <cell r="S18">
            <v>148</v>
          </cell>
        </row>
        <row r="19">
          <cell r="S19">
            <v>106</v>
          </cell>
        </row>
        <row r="20">
          <cell r="S20">
            <v>97</v>
          </cell>
        </row>
        <row r="21">
          <cell r="S21">
            <v>128</v>
          </cell>
        </row>
        <row r="22">
          <cell r="S22">
            <v>60</v>
          </cell>
        </row>
        <row r="23">
          <cell r="S23">
            <v>128</v>
          </cell>
        </row>
        <row r="24">
          <cell r="S24">
            <v>92</v>
          </cell>
        </row>
        <row r="25">
          <cell r="S25">
            <v>82</v>
          </cell>
        </row>
        <row r="26">
          <cell r="S26">
            <v>84</v>
          </cell>
        </row>
        <row r="27">
          <cell r="S27">
            <v>177</v>
          </cell>
        </row>
        <row r="28">
          <cell r="S28">
            <v>60</v>
          </cell>
        </row>
        <row r="29">
          <cell r="S29">
            <v>80</v>
          </cell>
        </row>
        <row r="30">
          <cell r="S30">
            <v>93</v>
          </cell>
        </row>
      </sheetData>
      <sheetData sheetId="2">
        <row r="2">
          <cell r="P2">
            <v>130</v>
          </cell>
        </row>
        <row r="3">
          <cell r="P3">
            <v>155</v>
          </cell>
        </row>
        <row r="4">
          <cell r="P4">
            <v>90</v>
          </cell>
        </row>
        <row r="5">
          <cell r="P5">
            <v>90</v>
          </cell>
        </row>
        <row r="6">
          <cell r="P6">
            <v>80</v>
          </cell>
        </row>
        <row r="7">
          <cell r="P7">
            <v>120</v>
          </cell>
        </row>
        <row r="8">
          <cell r="P8">
            <v>100</v>
          </cell>
        </row>
        <row r="9">
          <cell r="P9">
            <v>115</v>
          </cell>
        </row>
        <row r="10">
          <cell r="P10">
            <v>120</v>
          </cell>
        </row>
        <row r="11">
          <cell r="P11">
            <v>118</v>
          </cell>
        </row>
        <row r="12">
          <cell r="P12">
            <v>118</v>
          </cell>
        </row>
        <row r="13">
          <cell r="P13">
            <v>120</v>
          </cell>
        </row>
        <row r="14">
          <cell r="P14">
            <v>80</v>
          </cell>
        </row>
        <row r="15">
          <cell r="P15">
            <v>113</v>
          </cell>
        </row>
        <row r="16">
          <cell r="P16">
            <v>140</v>
          </cell>
        </row>
        <row r="17">
          <cell r="P17">
            <v>118</v>
          </cell>
        </row>
        <row r="18">
          <cell r="P18">
            <v>110</v>
          </cell>
        </row>
        <row r="19">
          <cell r="P19">
            <v>95</v>
          </cell>
        </row>
        <row r="20">
          <cell r="P20">
            <v>118</v>
          </cell>
        </row>
        <row r="21">
          <cell r="P21">
            <v>120</v>
          </cell>
        </row>
        <row r="22">
          <cell r="P22">
            <v>0</v>
          </cell>
        </row>
        <row r="23">
          <cell r="P23">
            <v>120</v>
          </cell>
        </row>
        <row r="24">
          <cell r="P24">
            <v>118</v>
          </cell>
        </row>
        <row r="25">
          <cell r="P25">
            <v>110</v>
          </cell>
        </row>
        <row r="26">
          <cell r="P26">
            <v>78</v>
          </cell>
        </row>
        <row r="27">
          <cell r="P27">
            <v>150</v>
          </cell>
        </row>
        <row r="28">
          <cell r="P28">
            <v>110</v>
          </cell>
        </row>
        <row r="29">
          <cell r="P29">
            <v>80</v>
          </cell>
        </row>
        <row r="30">
          <cell r="P30">
            <v>115</v>
          </cell>
        </row>
      </sheetData>
      <sheetData sheetId="3">
        <row r="2">
          <cell r="N2">
            <v>90</v>
          </cell>
        </row>
        <row r="3">
          <cell r="N3">
            <v>0</v>
          </cell>
        </row>
        <row r="4">
          <cell r="N4">
            <v>50</v>
          </cell>
        </row>
        <row r="5">
          <cell r="N5">
            <v>100</v>
          </cell>
        </row>
        <row r="6">
          <cell r="N6">
            <v>100</v>
          </cell>
        </row>
        <row r="7">
          <cell r="N7">
            <v>90</v>
          </cell>
        </row>
        <row r="8">
          <cell r="N8">
            <v>90</v>
          </cell>
        </row>
        <row r="9">
          <cell r="N9">
            <v>0</v>
          </cell>
        </row>
        <row r="10">
          <cell r="N10">
            <v>95</v>
          </cell>
        </row>
        <row r="11">
          <cell r="N11">
            <v>90</v>
          </cell>
        </row>
        <row r="12">
          <cell r="N12">
            <v>90</v>
          </cell>
        </row>
        <row r="13">
          <cell r="N13">
            <v>95</v>
          </cell>
        </row>
        <row r="14">
          <cell r="N14">
            <v>0</v>
          </cell>
        </row>
        <row r="15">
          <cell r="N15">
            <v>90</v>
          </cell>
        </row>
        <row r="16">
          <cell r="N16">
            <v>95</v>
          </cell>
        </row>
        <row r="17">
          <cell r="N17">
            <v>95</v>
          </cell>
        </row>
        <row r="18">
          <cell r="N18">
            <v>95</v>
          </cell>
        </row>
        <row r="19">
          <cell r="N19">
            <v>100</v>
          </cell>
        </row>
        <row r="20">
          <cell r="N20">
            <v>100</v>
          </cell>
        </row>
        <row r="21">
          <cell r="N21">
            <v>60</v>
          </cell>
        </row>
        <row r="22">
          <cell r="N22">
            <v>0</v>
          </cell>
        </row>
        <row r="23">
          <cell r="N23">
            <v>100</v>
          </cell>
        </row>
        <row r="24">
          <cell r="N24">
            <v>85</v>
          </cell>
        </row>
        <row r="25">
          <cell r="N25">
            <v>100</v>
          </cell>
        </row>
        <row r="26">
          <cell r="N26">
            <v>95</v>
          </cell>
        </row>
        <row r="27">
          <cell r="N27">
            <v>100</v>
          </cell>
        </row>
        <row r="28">
          <cell r="N28">
            <v>90</v>
          </cell>
        </row>
        <row r="29">
          <cell r="N29">
            <v>95</v>
          </cell>
        </row>
        <row r="30">
          <cell r="N30">
            <v>100</v>
          </cell>
        </row>
      </sheetData>
      <sheetData sheetId="4">
        <row r="2">
          <cell r="G2">
            <v>100</v>
          </cell>
        </row>
        <row r="3">
          <cell r="G3">
            <v>100</v>
          </cell>
        </row>
        <row r="4">
          <cell r="G4">
            <v>100</v>
          </cell>
        </row>
        <row r="5">
          <cell r="G5">
            <v>100</v>
          </cell>
        </row>
        <row r="6">
          <cell r="G6">
            <v>100</v>
          </cell>
        </row>
        <row r="7">
          <cell r="G7">
            <v>100</v>
          </cell>
        </row>
        <row r="8">
          <cell r="G8">
            <v>100</v>
          </cell>
        </row>
        <row r="9">
          <cell r="G9">
            <v>80</v>
          </cell>
        </row>
        <row r="10">
          <cell r="G10">
            <v>100</v>
          </cell>
        </row>
        <row r="11">
          <cell r="G11">
            <v>100</v>
          </cell>
        </row>
        <row r="12">
          <cell r="G12">
            <v>100</v>
          </cell>
        </row>
        <row r="13">
          <cell r="G13">
            <v>100</v>
          </cell>
        </row>
        <row r="14">
          <cell r="G14">
            <v>100</v>
          </cell>
        </row>
        <row r="15">
          <cell r="G15">
            <v>100</v>
          </cell>
        </row>
        <row r="16">
          <cell r="G16">
            <v>100</v>
          </cell>
        </row>
        <row r="17">
          <cell r="G17">
            <v>100</v>
          </cell>
        </row>
        <row r="18">
          <cell r="G18">
            <v>100</v>
          </cell>
        </row>
        <row r="19">
          <cell r="G19">
            <v>100</v>
          </cell>
        </row>
        <row r="20">
          <cell r="G20">
            <v>100</v>
          </cell>
        </row>
        <row r="21">
          <cell r="G21">
            <v>100</v>
          </cell>
        </row>
        <row r="22">
          <cell r="G22">
            <v>100</v>
          </cell>
        </row>
        <row r="23">
          <cell r="G23">
            <v>100</v>
          </cell>
        </row>
        <row r="24">
          <cell r="G24">
            <v>100</v>
          </cell>
        </row>
        <row r="25">
          <cell r="G25">
            <v>100</v>
          </cell>
        </row>
        <row r="26">
          <cell r="G26">
            <v>100</v>
          </cell>
        </row>
        <row r="27">
          <cell r="G27">
            <v>100</v>
          </cell>
        </row>
        <row r="28">
          <cell r="G28">
            <v>100</v>
          </cell>
        </row>
        <row r="29">
          <cell r="G29">
            <v>100</v>
          </cell>
        </row>
        <row r="30">
          <cell r="G30">
            <v>100</v>
          </cell>
        </row>
      </sheetData>
      <sheetData sheetId="5">
        <row r="2">
          <cell r="K2">
            <v>110</v>
          </cell>
        </row>
        <row r="3">
          <cell r="K3">
            <v>110</v>
          </cell>
        </row>
        <row r="4">
          <cell r="K4">
            <v>70</v>
          </cell>
        </row>
        <row r="5">
          <cell r="K5">
            <v>70</v>
          </cell>
        </row>
        <row r="7">
          <cell r="K7">
            <v>110</v>
          </cell>
        </row>
        <row r="8">
          <cell r="K8">
            <v>110</v>
          </cell>
        </row>
        <row r="9">
          <cell r="K9">
            <v>97</v>
          </cell>
        </row>
        <row r="10">
          <cell r="K10">
            <v>107</v>
          </cell>
        </row>
        <row r="11">
          <cell r="K11">
            <v>110</v>
          </cell>
        </row>
        <row r="12">
          <cell r="K12">
            <v>100</v>
          </cell>
        </row>
        <row r="13">
          <cell r="K13">
            <v>97</v>
          </cell>
        </row>
        <row r="14">
          <cell r="K14">
            <v>0</v>
          </cell>
        </row>
        <row r="15">
          <cell r="K15">
            <v>107</v>
          </cell>
        </row>
        <row r="16">
          <cell r="K16">
            <v>110</v>
          </cell>
        </row>
        <row r="17">
          <cell r="K17">
            <v>110</v>
          </cell>
        </row>
        <row r="18">
          <cell r="K18">
            <v>110</v>
          </cell>
        </row>
        <row r="19">
          <cell r="K19">
            <v>110</v>
          </cell>
        </row>
        <row r="20">
          <cell r="K20">
            <v>107</v>
          </cell>
        </row>
        <row r="21">
          <cell r="K21">
            <v>70</v>
          </cell>
        </row>
        <row r="22">
          <cell r="K22">
            <v>110</v>
          </cell>
        </row>
        <row r="23">
          <cell r="K23">
            <v>97</v>
          </cell>
        </row>
        <row r="24">
          <cell r="K24">
            <v>100</v>
          </cell>
        </row>
        <row r="25">
          <cell r="K25">
            <v>107</v>
          </cell>
        </row>
        <row r="26">
          <cell r="K26">
            <v>70</v>
          </cell>
        </row>
        <row r="27">
          <cell r="K27">
            <v>110</v>
          </cell>
        </row>
        <row r="28">
          <cell r="K28">
            <v>70</v>
          </cell>
        </row>
        <row r="29">
          <cell r="K29">
            <v>70</v>
          </cell>
        </row>
        <row r="30">
          <cell r="K30">
            <v>120</v>
          </cell>
        </row>
      </sheetData>
      <sheetData sheetId="6">
        <row r="2">
          <cell r="C2">
            <v>95</v>
          </cell>
        </row>
        <row r="4">
          <cell r="C4">
            <v>65</v>
          </cell>
        </row>
        <row r="6">
          <cell r="C6">
            <v>65</v>
          </cell>
        </row>
        <row r="7">
          <cell r="C7">
            <v>95</v>
          </cell>
        </row>
        <row r="17">
          <cell r="C17">
            <v>65</v>
          </cell>
        </row>
        <row r="18">
          <cell r="C18">
            <v>65</v>
          </cell>
        </row>
        <row r="20">
          <cell r="C20">
            <v>65</v>
          </cell>
        </row>
        <row r="23">
          <cell r="C23">
            <v>75</v>
          </cell>
        </row>
        <row r="24">
          <cell r="C24">
            <v>0</v>
          </cell>
        </row>
        <row r="27">
          <cell r="C27">
            <v>95</v>
          </cell>
        </row>
        <row r="28">
          <cell r="C28">
            <v>100</v>
          </cell>
        </row>
        <row r="29">
          <cell r="C29">
            <v>95</v>
          </cell>
        </row>
        <row r="30">
          <cell r="C3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1" sqref="G1:L16384"/>
    </sheetView>
  </sheetViews>
  <sheetFormatPr defaultColWidth="9.140625" defaultRowHeight="12.75"/>
  <cols>
    <col min="3" max="12" width="0" style="0" hidden="1" customWidth="1"/>
  </cols>
  <sheetData>
    <row r="1" spans="2:12" ht="14.25">
      <c r="B1" s="10" t="s">
        <v>134</v>
      </c>
      <c r="G1" s="14">
        <v>0.1</v>
      </c>
      <c r="H1" s="14">
        <v>0.1</v>
      </c>
      <c r="I1" s="14">
        <v>0.2</v>
      </c>
      <c r="J1" s="14">
        <v>0.4</v>
      </c>
      <c r="K1" s="14">
        <v>0.2</v>
      </c>
      <c r="L1">
        <v>10</v>
      </c>
    </row>
    <row r="2" spans="2:9" ht="12.75" customHeight="1">
      <c r="B2" s="6" t="s">
        <v>109</v>
      </c>
      <c r="C2" s="7"/>
      <c r="D2" s="7"/>
      <c r="E2" s="7"/>
      <c r="F2" s="7"/>
      <c r="G2" s="7">
        <v>100</v>
      </c>
      <c r="H2" s="7">
        <v>110</v>
      </c>
      <c r="I2" s="7">
        <v>110</v>
      </c>
    </row>
    <row r="3" spans="1:13" ht="13.5" customHeight="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110</v>
      </c>
      <c r="H3" t="s">
        <v>115</v>
      </c>
      <c r="I3" t="s">
        <v>116</v>
      </c>
      <c r="J3" s="13" t="str">
        <f>Quiz!K2</f>
        <v>Quiz Avg</v>
      </c>
      <c r="K3" s="13" t="str">
        <f>Homework!I2</f>
        <v>HW Avg</v>
      </c>
      <c r="L3" s="10" t="s">
        <v>135</v>
      </c>
      <c r="M3" t="s">
        <v>136</v>
      </c>
    </row>
    <row r="4" spans="1:13" ht="12.75">
      <c r="A4" t="s">
        <v>56</v>
      </c>
      <c r="B4" t="s">
        <v>57</v>
      </c>
      <c r="C4" t="s">
        <v>56</v>
      </c>
      <c r="E4" t="s">
        <v>9</v>
      </c>
      <c r="F4" t="s">
        <v>58</v>
      </c>
      <c r="G4">
        <v>90</v>
      </c>
      <c r="H4">
        <v>65</v>
      </c>
      <c r="I4">
        <v>80</v>
      </c>
      <c r="J4" s="13">
        <f>Quiz!K3</f>
        <v>28.541666666666668</v>
      </c>
      <c r="K4" s="13">
        <f>Homework!I3</f>
        <v>117.05555555555556</v>
      </c>
      <c r="L4" s="13">
        <f>G4*G$1+H4*H$1+I4*I$1+J4*J$1+K4*K$1+L$1</f>
        <v>76.32777777777778</v>
      </c>
      <c r="M4" s="13">
        <f>78.5+(L4-51)*20/40</f>
        <v>91.16388888888889</v>
      </c>
    </row>
    <row r="5" spans="1:13" ht="12.75">
      <c r="A5" t="s">
        <v>89</v>
      </c>
      <c r="B5" t="s">
        <v>90</v>
      </c>
      <c r="C5" t="s">
        <v>89</v>
      </c>
      <c r="E5" t="s">
        <v>91</v>
      </c>
      <c r="F5" t="s">
        <v>92</v>
      </c>
      <c r="G5">
        <v>100</v>
      </c>
      <c r="H5">
        <v>85</v>
      </c>
      <c r="I5">
        <v>70</v>
      </c>
      <c r="J5" s="13">
        <f>Quiz!K4</f>
        <v>37.5</v>
      </c>
      <c r="K5" s="13">
        <f>Homework!I4</f>
        <v>60.833333333333336</v>
      </c>
      <c r="L5" s="13">
        <f aca="true" t="shared" si="0" ref="L5:L32">G5*G$1+H5*H$1+I5*I$1+J5*J$1+K5*K$1+L$1</f>
        <v>69.66666666666667</v>
      </c>
      <c r="M5" s="13">
        <f aca="true" t="shared" si="1" ref="M5:M32">78.5+(L5-51)*20/40</f>
        <v>87.83333333333334</v>
      </c>
    </row>
    <row r="6" spans="1:13" ht="12.75">
      <c r="A6" t="s">
        <v>71</v>
      </c>
      <c r="B6" t="s">
        <v>72</v>
      </c>
      <c r="C6" t="s">
        <v>71</v>
      </c>
      <c r="E6" t="s">
        <v>9</v>
      </c>
      <c r="F6" t="s">
        <v>73</v>
      </c>
      <c r="G6">
        <v>90</v>
      </c>
      <c r="H6">
        <v>65</v>
      </c>
      <c r="I6">
        <v>70</v>
      </c>
      <c r="J6" s="13">
        <f>Quiz!K5</f>
        <v>38.54166666666667</v>
      </c>
      <c r="K6" s="13">
        <f>Homework!I5</f>
        <v>79.16666666666667</v>
      </c>
      <c r="L6" s="13">
        <f t="shared" si="0"/>
        <v>70.75</v>
      </c>
      <c r="M6" s="13">
        <f t="shared" si="1"/>
        <v>88.375</v>
      </c>
    </row>
    <row r="7" spans="1:13" ht="12.75">
      <c r="A7" t="s">
        <v>38</v>
      </c>
      <c r="B7" t="s">
        <v>39</v>
      </c>
      <c r="C7" t="s">
        <v>38</v>
      </c>
      <c r="E7" t="s">
        <v>9</v>
      </c>
      <c r="F7" t="s">
        <v>40</v>
      </c>
      <c r="G7">
        <v>90</v>
      </c>
      <c r="H7">
        <v>75</v>
      </c>
      <c r="I7">
        <v>90</v>
      </c>
      <c r="J7" s="13">
        <f>Quiz!K6</f>
        <v>26.666666666666668</v>
      </c>
      <c r="K7" s="13">
        <f>Homework!I6</f>
        <v>82.22222222222223</v>
      </c>
      <c r="L7" s="13">
        <f t="shared" si="0"/>
        <v>71.61111111111111</v>
      </c>
      <c r="M7" s="13">
        <f t="shared" si="1"/>
        <v>88.80555555555556</v>
      </c>
    </row>
    <row r="8" spans="1:13" ht="12.75">
      <c r="A8" t="s">
        <v>83</v>
      </c>
      <c r="B8" t="s">
        <v>84</v>
      </c>
      <c r="C8" t="s">
        <v>83</v>
      </c>
      <c r="E8" t="s">
        <v>9</v>
      </c>
      <c r="F8" t="s">
        <v>85</v>
      </c>
      <c r="G8">
        <v>90</v>
      </c>
      <c r="H8">
        <v>60</v>
      </c>
      <c r="I8">
        <v>90</v>
      </c>
      <c r="J8" s="13">
        <f>Quiz!K7</f>
        <v>26.666666666666668</v>
      </c>
      <c r="K8" s="13">
        <f>Homework!I7</f>
        <v>93.6111111111111</v>
      </c>
      <c r="L8" s="13">
        <f t="shared" si="0"/>
        <v>72.38888888888889</v>
      </c>
      <c r="M8" s="13">
        <f t="shared" si="1"/>
        <v>89.19444444444444</v>
      </c>
    </row>
    <row r="9" spans="1:13" ht="12.75">
      <c r="A9" t="s">
        <v>62</v>
      </c>
      <c r="B9" t="s">
        <v>63</v>
      </c>
      <c r="C9" t="s">
        <v>62</v>
      </c>
      <c r="E9" t="s">
        <v>9</v>
      </c>
      <c r="F9" t="s">
        <v>64</v>
      </c>
      <c r="G9">
        <v>90</v>
      </c>
      <c r="H9">
        <v>40</v>
      </c>
      <c r="I9">
        <v>80</v>
      </c>
      <c r="J9" s="13">
        <f>Quiz!K8</f>
        <v>27.916666666666668</v>
      </c>
      <c r="K9" s="13">
        <f>Homework!I8</f>
        <v>106.27777777777779</v>
      </c>
      <c r="L9" s="13">
        <f t="shared" si="0"/>
        <v>71.42222222222223</v>
      </c>
      <c r="M9" s="13">
        <f t="shared" si="1"/>
        <v>88.71111111111111</v>
      </c>
    </row>
    <row r="10" spans="1:13" ht="12.75">
      <c r="A10" t="s">
        <v>26</v>
      </c>
      <c r="B10" t="s">
        <v>27</v>
      </c>
      <c r="C10" t="s">
        <v>26</v>
      </c>
      <c r="E10" t="s">
        <v>9</v>
      </c>
      <c r="F10" t="s">
        <v>28</v>
      </c>
      <c r="G10">
        <v>30</v>
      </c>
      <c r="H10">
        <v>70</v>
      </c>
      <c r="I10">
        <v>90</v>
      </c>
      <c r="J10" s="13">
        <f>Quiz!K9</f>
        <v>41.04166666666667</v>
      </c>
      <c r="K10" s="13">
        <f>Homework!I9</f>
        <v>86.22222222222221</v>
      </c>
      <c r="L10" s="13">
        <f t="shared" si="0"/>
        <v>71.66111111111111</v>
      </c>
      <c r="M10" s="13">
        <f t="shared" si="1"/>
        <v>88.83055555555555</v>
      </c>
    </row>
    <row r="11" spans="1:13" ht="12.75">
      <c r="A11" t="s">
        <v>47</v>
      </c>
      <c r="B11" t="s">
        <v>48</v>
      </c>
      <c r="C11" t="s">
        <v>47</v>
      </c>
      <c r="E11" t="s">
        <v>9</v>
      </c>
      <c r="F11" t="s">
        <v>49</v>
      </c>
      <c r="G11">
        <v>60</v>
      </c>
      <c r="H11">
        <v>90</v>
      </c>
      <c r="I11">
        <v>60</v>
      </c>
      <c r="J11" s="13">
        <f>Quiz!K10</f>
        <v>35.625</v>
      </c>
      <c r="K11" s="13">
        <f>Homework!I10</f>
        <v>62</v>
      </c>
      <c r="L11" s="13">
        <f t="shared" si="0"/>
        <v>63.65</v>
      </c>
      <c r="M11" s="13">
        <f t="shared" si="1"/>
        <v>84.825</v>
      </c>
    </row>
    <row r="12" spans="1:13" ht="12.75">
      <c r="A12" t="s">
        <v>59</v>
      </c>
      <c r="B12" t="s">
        <v>60</v>
      </c>
      <c r="C12" t="s">
        <v>59</v>
      </c>
      <c r="E12" t="s">
        <v>9</v>
      </c>
      <c r="F12" t="s">
        <v>61</v>
      </c>
      <c r="G12">
        <v>90</v>
      </c>
      <c r="H12">
        <v>90</v>
      </c>
      <c r="I12">
        <v>70</v>
      </c>
      <c r="J12" s="13">
        <f>Quiz!K11</f>
        <v>21.666666666666664</v>
      </c>
      <c r="K12" s="13">
        <f>Homework!I11</f>
        <v>89.88888888888887</v>
      </c>
      <c r="L12" s="13">
        <f t="shared" si="0"/>
        <v>68.64444444444445</v>
      </c>
      <c r="M12" s="13">
        <f t="shared" si="1"/>
        <v>87.32222222222222</v>
      </c>
    </row>
    <row r="13" spans="1:13" ht="12.75">
      <c r="A13" t="s">
        <v>65</v>
      </c>
      <c r="B13" t="s">
        <v>66</v>
      </c>
      <c r="C13" t="s">
        <v>65</v>
      </c>
      <c r="E13" t="s">
        <v>9</v>
      </c>
      <c r="F13" t="s">
        <v>67</v>
      </c>
      <c r="G13">
        <v>70</v>
      </c>
      <c r="H13">
        <v>70</v>
      </c>
      <c r="I13">
        <v>80</v>
      </c>
      <c r="J13" s="13">
        <f>Quiz!K12</f>
        <v>44.375</v>
      </c>
      <c r="K13" s="13">
        <f>Homework!I12</f>
        <v>90.11111111111113</v>
      </c>
      <c r="L13" s="13">
        <f t="shared" si="0"/>
        <v>75.77222222222223</v>
      </c>
      <c r="M13" s="13">
        <f t="shared" si="1"/>
        <v>90.88611111111112</v>
      </c>
    </row>
    <row r="14" spans="1:13" ht="12.75">
      <c r="A14" t="s">
        <v>29</v>
      </c>
      <c r="B14" t="s">
        <v>30</v>
      </c>
      <c r="C14" t="s">
        <v>29</v>
      </c>
      <c r="E14" t="s">
        <v>9</v>
      </c>
      <c r="F14" t="s">
        <v>31</v>
      </c>
      <c r="G14">
        <v>70</v>
      </c>
      <c r="H14">
        <v>100</v>
      </c>
      <c r="I14">
        <v>80</v>
      </c>
      <c r="J14" s="13">
        <f>Quiz!K13</f>
        <v>41.66666666666667</v>
      </c>
      <c r="K14" s="13">
        <f>Homework!I13</f>
        <v>88.44444444444446</v>
      </c>
      <c r="L14" s="13">
        <f t="shared" si="0"/>
        <v>77.35555555555557</v>
      </c>
      <c r="M14" s="13">
        <f t="shared" si="1"/>
        <v>91.67777777777778</v>
      </c>
    </row>
    <row r="15" spans="1:13" ht="12.75">
      <c r="A15" t="s">
        <v>86</v>
      </c>
      <c r="B15" t="s">
        <v>87</v>
      </c>
      <c r="C15" t="s">
        <v>86</v>
      </c>
      <c r="E15" t="s">
        <v>9</v>
      </c>
      <c r="F15" t="s">
        <v>88</v>
      </c>
      <c r="G15">
        <v>90</v>
      </c>
      <c r="H15">
        <v>100</v>
      </c>
      <c r="I15">
        <v>80</v>
      </c>
      <c r="J15" s="13">
        <f>Quiz!K14</f>
        <v>34.375</v>
      </c>
      <c r="K15" s="13">
        <f>Homework!I14</f>
        <v>84.66666666666667</v>
      </c>
      <c r="L15" s="13">
        <f t="shared" si="0"/>
        <v>75.68333333333334</v>
      </c>
      <c r="M15" s="13">
        <f t="shared" si="1"/>
        <v>90.84166666666667</v>
      </c>
    </row>
    <row r="16" spans="1:13" ht="12.75">
      <c r="A16" t="s">
        <v>6</v>
      </c>
      <c r="B16" t="s">
        <v>7</v>
      </c>
      <c r="C16" t="s">
        <v>6</v>
      </c>
      <c r="E16" t="s">
        <v>9</v>
      </c>
      <c r="F16" t="s">
        <v>10</v>
      </c>
      <c r="G16">
        <v>90</v>
      </c>
      <c r="H16">
        <v>25</v>
      </c>
      <c r="I16">
        <v>53</v>
      </c>
      <c r="J16" s="13">
        <f>Quiz!K15</f>
        <v>40.625</v>
      </c>
      <c r="K16" s="13">
        <f>Homework!I15</f>
        <v>43.333333333333336</v>
      </c>
      <c r="L16" s="13">
        <f t="shared" si="0"/>
        <v>57.016666666666666</v>
      </c>
      <c r="M16" s="13">
        <f t="shared" si="1"/>
        <v>81.50833333333333</v>
      </c>
    </row>
    <row r="17" spans="1:13" ht="12.75">
      <c r="A17" t="s">
        <v>44</v>
      </c>
      <c r="B17" t="s">
        <v>45</v>
      </c>
      <c r="C17" t="s">
        <v>44</v>
      </c>
      <c r="E17" t="s">
        <v>9</v>
      </c>
      <c r="F17" t="s">
        <v>46</v>
      </c>
      <c r="G17">
        <v>50</v>
      </c>
      <c r="H17">
        <v>40</v>
      </c>
      <c r="I17">
        <v>93</v>
      </c>
      <c r="J17" s="13">
        <f>Quiz!K16</f>
        <v>36.875</v>
      </c>
      <c r="K17" s="13">
        <f>Homework!I16</f>
        <v>86.11111111111113</v>
      </c>
      <c r="L17" s="13">
        <f t="shared" si="0"/>
        <v>69.57222222222222</v>
      </c>
      <c r="M17" s="13">
        <f t="shared" si="1"/>
        <v>87.78611111111111</v>
      </c>
    </row>
    <row r="18" spans="1:13" ht="12.75">
      <c r="A18" t="s">
        <v>35</v>
      </c>
      <c r="B18" t="s">
        <v>36</v>
      </c>
      <c r="C18" t="s">
        <v>35</v>
      </c>
      <c r="E18" t="s">
        <v>9</v>
      </c>
      <c r="F18" t="s">
        <v>37</v>
      </c>
      <c r="G18">
        <v>57</v>
      </c>
      <c r="H18">
        <v>105</v>
      </c>
      <c r="I18">
        <v>70</v>
      </c>
      <c r="J18" s="13">
        <f>Quiz!K17</f>
        <v>61.66666666666667</v>
      </c>
      <c r="K18" s="13">
        <f>Homework!I17</f>
        <v>108.6111111111111</v>
      </c>
      <c r="L18" s="13">
        <f t="shared" si="0"/>
        <v>86.5888888888889</v>
      </c>
      <c r="M18" s="13">
        <f t="shared" si="1"/>
        <v>96.29444444444445</v>
      </c>
    </row>
    <row r="19" spans="1:13" ht="12.75">
      <c r="A19" t="s">
        <v>50</v>
      </c>
      <c r="B19" t="s">
        <v>51</v>
      </c>
      <c r="C19" t="s">
        <v>50</v>
      </c>
      <c r="E19" t="s">
        <v>9</v>
      </c>
      <c r="F19" t="s">
        <v>52</v>
      </c>
      <c r="G19">
        <v>100</v>
      </c>
      <c r="H19">
        <v>80</v>
      </c>
      <c r="I19">
        <v>80</v>
      </c>
      <c r="J19" s="13">
        <f>Quiz!K18</f>
        <v>53.95833333333333</v>
      </c>
      <c r="K19" s="13">
        <f>Homework!I18</f>
        <v>113.55555555555556</v>
      </c>
      <c r="L19" s="13">
        <f t="shared" si="0"/>
        <v>88.29444444444444</v>
      </c>
      <c r="M19" s="13">
        <f t="shared" si="1"/>
        <v>97.14722222222221</v>
      </c>
    </row>
    <row r="20" spans="1:13" ht="12.75">
      <c r="A20" t="s">
        <v>20</v>
      </c>
      <c r="B20" t="s">
        <v>21</v>
      </c>
      <c r="C20" t="s">
        <v>20</v>
      </c>
      <c r="E20" t="s">
        <v>9</v>
      </c>
      <c r="F20" t="s">
        <v>22</v>
      </c>
      <c r="G20">
        <v>30</v>
      </c>
      <c r="H20">
        <v>95</v>
      </c>
      <c r="I20">
        <v>90</v>
      </c>
      <c r="J20" s="13">
        <f>Quiz!K19</f>
        <v>53.125</v>
      </c>
      <c r="K20" s="13">
        <f>Homework!I19</f>
        <v>112.8888888888889</v>
      </c>
      <c r="L20" s="13">
        <f t="shared" si="0"/>
        <v>84.32777777777778</v>
      </c>
      <c r="M20" s="13">
        <f t="shared" si="1"/>
        <v>95.16388888888889</v>
      </c>
    </row>
    <row r="21" spans="1:13" ht="12.75">
      <c r="A21" t="s">
        <v>53</v>
      </c>
      <c r="B21" t="s">
        <v>54</v>
      </c>
      <c r="C21" t="s">
        <v>53</v>
      </c>
      <c r="E21" t="s">
        <v>9</v>
      </c>
      <c r="F21" t="s">
        <v>55</v>
      </c>
      <c r="G21">
        <v>25</v>
      </c>
      <c r="H21">
        <v>90</v>
      </c>
      <c r="I21">
        <v>70</v>
      </c>
      <c r="J21" s="13">
        <f>Quiz!K20</f>
        <v>52.5</v>
      </c>
      <c r="K21" s="13">
        <f>Homework!I20</f>
        <v>91.05555555555556</v>
      </c>
      <c r="L21" s="13">
        <f t="shared" si="0"/>
        <v>74.71111111111111</v>
      </c>
      <c r="M21" s="13">
        <f t="shared" si="1"/>
        <v>90.35555555555555</v>
      </c>
    </row>
    <row r="22" spans="1:13" ht="12.75">
      <c r="A22" t="s">
        <v>17</v>
      </c>
      <c r="B22" t="s">
        <v>18</v>
      </c>
      <c r="C22" t="s">
        <v>17</v>
      </c>
      <c r="E22" t="s">
        <v>9</v>
      </c>
      <c r="F22" t="s">
        <v>19</v>
      </c>
      <c r="G22">
        <v>100</v>
      </c>
      <c r="H22">
        <v>90</v>
      </c>
      <c r="I22">
        <v>90</v>
      </c>
      <c r="J22" s="13">
        <f>Quiz!K21</f>
        <v>53.958333333333336</v>
      </c>
      <c r="K22" s="13">
        <f>Homework!I21</f>
        <v>103.22222222222223</v>
      </c>
      <c r="L22" s="13">
        <f t="shared" si="0"/>
        <v>89.22777777777779</v>
      </c>
      <c r="M22" s="13">
        <f t="shared" si="1"/>
        <v>97.6138888888889</v>
      </c>
    </row>
    <row r="23" spans="1:13" ht="12.75">
      <c r="A23" t="s">
        <v>23</v>
      </c>
      <c r="B23" t="s">
        <v>24</v>
      </c>
      <c r="C23" t="s">
        <v>23</v>
      </c>
      <c r="E23" t="s">
        <v>9</v>
      </c>
      <c r="F23" t="s">
        <v>25</v>
      </c>
      <c r="G23">
        <v>78</v>
      </c>
      <c r="H23">
        <v>100</v>
      </c>
      <c r="I23">
        <v>80</v>
      </c>
      <c r="J23" s="13">
        <f>Quiz!K22</f>
        <v>47.291666666666664</v>
      </c>
      <c r="K23" s="13">
        <f>Homework!I22</f>
        <v>86.77777777777777</v>
      </c>
      <c r="L23" s="13">
        <f t="shared" si="0"/>
        <v>80.07222222222222</v>
      </c>
      <c r="M23" s="13">
        <f t="shared" si="1"/>
        <v>93.03611111111111</v>
      </c>
    </row>
    <row r="24" spans="1:13" ht="12.75">
      <c r="A24" t="s">
        <v>74</v>
      </c>
      <c r="B24" t="s">
        <v>75</v>
      </c>
      <c r="C24" t="s">
        <v>74</v>
      </c>
      <c r="E24" t="s">
        <v>9</v>
      </c>
      <c r="F24" t="s">
        <v>76</v>
      </c>
      <c r="G24">
        <v>80</v>
      </c>
      <c r="H24">
        <v>50</v>
      </c>
      <c r="I24">
        <v>40</v>
      </c>
      <c r="J24" s="13">
        <f>Quiz!K23</f>
        <v>27.916666666666664</v>
      </c>
      <c r="K24" s="13">
        <f>Homework!I23</f>
        <v>48.333333333333336</v>
      </c>
      <c r="L24" s="13">
        <f t="shared" si="0"/>
        <v>51.83333333333333</v>
      </c>
      <c r="M24" s="13">
        <f t="shared" si="1"/>
        <v>78.91666666666666</v>
      </c>
    </row>
    <row r="25" spans="1:13" ht="12.75">
      <c r="A25" t="s">
        <v>68</v>
      </c>
      <c r="B25" t="s">
        <v>69</v>
      </c>
      <c r="C25" t="s">
        <v>68</v>
      </c>
      <c r="E25" t="s">
        <v>9</v>
      </c>
      <c r="F25" t="s">
        <v>70</v>
      </c>
      <c r="G25">
        <v>60</v>
      </c>
      <c r="H25">
        <v>90</v>
      </c>
      <c r="I25">
        <v>90</v>
      </c>
      <c r="J25" s="13">
        <f>Quiz!K24</f>
        <v>33.33333333333333</v>
      </c>
      <c r="K25" s="13">
        <f>Homework!I24</f>
        <v>110.44444444444444</v>
      </c>
      <c r="L25" s="13">
        <f t="shared" si="0"/>
        <v>78.42222222222222</v>
      </c>
      <c r="M25" s="13">
        <f t="shared" si="1"/>
        <v>92.21111111111111</v>
      </c>
    </row>
    <row r="26" spans="1:13" ht="12.75">
      <c r="A26" t="s">
        <v>14</v>
      </c>
      <c r="B26" t="s">
        <v>15</v>
      </c>
      <c r="C26" t="s">
        <v>14</v>
      </c>
      <c r="E26" t="s">
        <v>9</v>
      </c>
      <c r="F26" t="s">
        <v>16</v>
      </c>
      <c r="G26">
        <v>60</v>
      </c>
      <c r="H26">
        <v>50</v>
      </c>
      <c r="I26">
        <v>60</v>
      </c>
      <c r="J26" s="13">
        <f>Quiz!K25</f>
        <v>17.916666666666668</v>
      </c>
      <c r="K26" s="13">
        <f>Homework!I25</f>
        <v>87.61111111111113</v>
      </c>
      <c r="L26" s="13">
        <f t="shared" si="0"/>
        <v>57.6888888888889</v>
      </c>
      <c r="M26" s="13">
        <f t="shared" si="1"/>
        <v>81.84444444444445</v>
      </c>
    </row>
    <row r="27" spans="1:13" ht="12.75">
      <c r="A27" t="s">
        <v>11</v>
      </c>
      <c r="B27" t="s">
        <v>12</v>
      </c>
      <c r="C27" t="s">
        <v>11</v>
      </c>
      <c r="E27" t="s">
        <v>9</v>
      </c>
      <c r="F27" t="s">
        <v>13</v>
      </c>
      <c r="G27">
        <v>50</v>
      </c>
      <c r="H27">
        <v>90</v>
      </c>
      <c r="I27">
        <v>70</v>
      </c>
      <c r="J27" s="13">
        <f>Quiz!K26</f>
        <v>52.083333333333336</v>
      </c>
      <c r="K27" s="13">
        <f>Homework!I26</f>
        <v>87.72222222222221</v>
      </c>
      <c r="L27" s="13">
        <f t="shared" si="0"/>
        <v>76.37777777777778</v>
      </c>
      <c r="M27" s="13">
        <f t="shared" si="1"/>
        <v>91.1888888888889</v>
      </c>
    </row>
    <row r="28" spans="1:13" ht="12.75">
      <c r="A28" t="s">
        <v>77</v>
      </c>
      <c r="B28" t="s">
        <v>78</v>
      </c>
      <c r="C28" t="s">
        <v>77</v>
      </c>
      <c r="E28" t="s">
        <v>9</v>
      </c>
      <c r="F28" t="s">
        <v>79</v>
      </c>
      <c r="G28">
        <v>98</v>
      </c>
      <c r="H28">
        <v>90</v>
      </c>
      <c r="I28">
        <v>90</v>
      </c>
      <c r="J28" s="13">
        <f>Quiz!K27</f>
        <v>44.79166666666667</v>
      </c>
      <c r="K28" s="13">
        <f>Homework!I27</f>
        <v>75.83333333333333</v>
      </c>
      <c r="L28" s="13">
        <f t="shared" si="0"/>
        <v>79.88333333333334</v>
      </c>
      <c r="M28" s="13">
        <f t="shared" si="1"/>
        <v>92.94166666666666</v>
      </c>
    </row>
    <row r="29" spans="1:13" ht="12.75">
      <c r="A29" t="s">
        <v>32</v>
      </c>
      <c r="B29" t="s">
        <v>33</v>
      </c>
      <c r="C29" t="s">
        <v>32</v>
      </c>
      <c r="E29" t="s">
        <v>9</v>
      </c>
      <c r="F29" t="s">
        <v>34</v>
      </c>
      <c r="G29">
        <v>60</v>
      </c>
      <c r="H29">
        <v>60</v>
      </c>
      <c r="I29">
        <v>80</v>
      </c>
      <c r="J29" s="13">
        <f>Quiz!K28</f>
        <v>67.91666666666666</v>
      </c>
      <c r="K29" s="13">
        <f>Homework!I28</f>
        <v>131.83333333333334</v>
      </c>
      <c r="L29" s="13">
        <f t="shared" si="0"/>
        <v>91.53333333333333</v>
      </c>
      <c r="M29" s="13">
        <f t="shared" si="1"/>
        <v>98.76666666666667</v>
      </c>
    </row>
    <row r="30" spans="1:13" ht="12.75">
      <c r="A30" t="s">
        <v>93</v>
      </c>
      <c r="B30" t="s">
        <v>94</v>
      </c>
      <c r="C30" t="s">
        <v>93</v>
      </c>
      <c r="E30" t="s">
        <v>9</v>
      </c>
      <c r="F30" t="s">
        <v>95</v>
      </c>
      <c r="G30">
        <v>90</v>
      </c>
      <c r="H30">
        <v>40</v>
      </c>
      <c r="I30">
        <v>73</v>
      </c>
      <c r="J30" s="13">
        <f>Quiz!K29</f>
        <v>37.29166666666667</v>
      </c>
      <c r="K30" s="13">
        <f>Homework!I29</f>
        <v>91.66666666666667</v>
      </c>
      <c r="L30" s="13">
        <f t="shared" si="0"/>
        <v>70.85000000000001</v>
      </c>
      <c r="M30" s="13">
        <f t="shared" si="1"/>
        <v>88.42500000000001</v>
      </c>
    </row>
    <row r="31" spans="1:13" ht="12.75">
      <c r="A31" t="s">
        <v>41</v>
      </c>
      <c r="B31" t="s">
        <v>42</v>
      </c>
      <c r="C31" t="s">
        <v>41</v>
      </c>
      <c r="E31" t="s">
        <v>9</v>
      </c>
      <c r="F31" t="s">
        <v>43</v>
      </c>
      <c r="G31">
        <v>80</v>
      </c>
      <c r="H31">
        <v>60</v>
      </c>
      <c r="I31">
        <v>60</v>
      </c>
      <c r="J31" s="13">
        <f>Quiz!K30</f>
        <v>25.833333333333332</v>
      </c>
      <c r="K31" s="13">
        <f>Homework!I30</f>
        <v>91.11111111111113</v>
      </c>
      <c r="L31" s="13">
        <f t="shared" si="0"/>
        <v>64.55555555555556</v>
      </c>
      <c r="M31" s="13">
        <f t="shared" si="1"/>
        <v>85.27777777777777</v>
      </c>
    </row>
    <row r="32" spans="1:13" ht="12.75">
      <c r="A32" t="s">
        <v>80</v>
      </c>
      <c r="B32" t="s">
        <v>81</v>
      </c>
      <c r="C32" t="s">
        <v>80</v>
      </c>
      <c r="E32" t="s">
        <v>9</v>
      </c>
      <c r="F32" t="s">
        <v>82</v>
      </c>
      <c r="G32">
        <v>100</v>
      </c>
      <c r="H32">
        <v>70</v>
      </c>
      <c r="I32">
        <v>103</v>
      </c>
      <c r="J32" s="13">
        <f>Quiz!K31</f>
        <v>51.041666666666664</v>
      </c>
      <c r="K32" s="13">
        <f>Homework!I31</f>
        <v>109.83333333333333</v>
      </c>
      <c r="L32" s="13">
        <f t="shared" si="0"/>
        <v>89.98333333333333</v>
      </c>
      <c r="M32" s="13">
        <f t="shared" si="1"/>
        <v>97.99166666666667</v>
      </c>
    </row>
    <row r="34" spans="2:13" ht="12.75">
      <c r="B34" t="s">
        <v>111</v>
      </c>
      <c r="G34">
        <f>MAX(G4:G32)</f>
        <v>100</v>
      </c>
      <c r="H34">
        <f>MAX(H4:H32)</f>
        <v>105</v>
      </c>
      <c r="I34">
        <f>MAX(I4:I32)</f>
        <v>103</v>
      </c>
      <c r="L34">
        <f>MAX(L4:L32)</f>
        <v>91.53333333333333</v>
      </c>
      <c r="M34">
        <f>MAX(M4:M32)</f>
        <v>98.76666666666667</v>
      </c>
    </row>
    <row r="35" spans="2:13" ht="12.75">
      <c r="B35" t="s">
        <v>112</v>
      </c>
      <c r="G35">
        <f>MIN(G4:G32)</f>
        <v>25</v>
      </c>
      <c r="H35">
        <f>MIN(H4:H32)</f>
        <v>25</v>
      </c>
      <c r="I35">
        <f>MIN(I4:I32)</f>
        <v>40</v>
      </c>
      <c r="L35">
        <f>MIN(L4:L32)</f>
        <v>51.83333333333333</v>
      </c>
      <c r="M35">
        <f>MIN(M4:M32)</f>
        <v>78.91666666666666</v>
      </c>
    </row>
    <row r="36" spans="2:13" ht="12.75">
      <c r="B36" t="s">
        <v>113</v>
      </c>
      <c r="G36">
        <f>AVERAGE(G4:G32)</f>
        <v>74.75862068965517</v>
      </c>
      <c r="H36">
        <f>AVERAGE(H4:H32)</f>
        <v>73.62068965517241</v>
      </c>
      <c r="I36">
        <f>AVERAGE(I4:I32)</f>
        <v>76.96551724137932</v>
      </c>
      <c r="L36">
        <f>AVERAGE(L4:L32)</f>
        <v>74.34042145593868</v>
      </c>
      <c r="M36">
        <f>AVERAGE(M4:M32)</f>
        <v>90.17021072796935</v>
      </c>
    </row>
    <row r="37" spans="2:13" ht="12.75">
      <c r="B37" t="s">
        <v>114</v>
      </c>
      <c r="G37" s="8">
        <f>COUNTIF(G4:G32,"&lt;60")</f>
        <v>6</v>
      </c>
      <c r="H37" s="8">
        <f>COUNTIF(H4:H32,"&lt;60")</f>
        <v>6</v>
      </c>
      <c r="I37" s="8">
        <f>COUNTIF(I4:I32,"&lt;60")</f>
        <v>2</v>
      </c>
      <c r="L37" s="8">
        <f>COUNTIF(L4:L32,"&lt;60")</f>
        <v>3</v>
      </c>
      <c r="M37" s="8">
        <f>COUNTIF(M4:M32,"&lt;60")</f>
        <v>0</v>
      </c>
    </row>
  </sheetData>
  <sheetProtection/>
  <conditionalFormatting sqref="G11:I11">
    <cfRule type="cellIs" priority="9" dxfId="1" operator="lessThan" stopIfTrue="1">
      <formula>60</formula>
    </cfRule>
  </conditionalFormatting>
  <conditionalFormatting sqref="G3:I3 G5:I32 L4:L32">
    <cfRule type="cellIs" priority="8" dxfId="0" operator="lessThan" stopIfTrue="1">
      <formula>60</formula>
    </cfRule>
  </conditionalFormatting>
  <conditionalFormatting sqref="H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2" dxfId="0">
      <colorScale>
        <cfvo type="min" val="0"/>
        <cfvo type="max"/>
        <color rgb="FF63BE7B"/>
        <color rgb="FFFFEF9C"/>
      </colorScale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64">
      <selection activeCell="D12" sqref="D12"/>
    </sheetView>
  </sheetViews>
  <sheetFormatPr defaultColWidth="9.140625" defaultRowHeight="12.75"/>
  <sheetData>
    <row r="1" spans="1:4" ht="16.5">
      <c r="A1" s="3" t="s">
        <v>107</v>
      </c>
      <c r="B1" s="4" t="s">
        <v>108</v>
      </c>
      <c r="C1" s="4" t="s">
        <v>117</v>
      </c>
      <c r="D1" s="4" t="s">
        <v>116</v>
      </c>
    </row>
    <row r="2" spans="1:4" ht="15.75">
      <c r="A2" s="1" t="s">
        <v>96</v>
      </c>
      <c r="B2" s="5">
        <v>0</v>
      </c>
      <c r="C2" s="5">
        <v>0</v>
      </c>
      <c r="D2" s="5">
        <v>0</v>
      </c>
    </row>
    <row r="3" spans="1:4" ht="15.75">
      <c r="A3" s="2" t="s">
        <v>97</v>
      </c>
      <c r="B3" s="5">
        <v>0</v>
      </c>
      <c r="C3" s="5">
        <v>0</v>
      </c>
      <c r="D3" s="5">
        <v>0</v>
      </c>
    </row>
    <row r="4" spans="1:4" ht="15.75">
      <c r="A4" s="1" t="s">
        <v>98</v>
      </c>
      <c r="B4" s="5">
        <v>1</v>
      </c>
      <c r="C4" s="5">
        <v>1</v>
      </c>
      <c r="D4" s="5">
        <v>0</v>
      </c>
    </row>
    <row r="5" spans="1:4" ht="15.75">
      <c r="A5" s="1" t="s">
        <v>99</v>
      </c>
      <c r="B5" s="5">
        <v>2</v>
      </c>
      <c r="C5" s="5">
        <v>0</v>
      </c>
      <c r="D5" s="5">
        <v>0</v>
      </c>
    </row>
    <row r="6" spans="1:4" ht="15.75">
      <c r="A6" s="1" t="s">
        <v>100</v>
      </c>
      <c r="B6" s="5">
        <v>1</v>
      </c>
      <c r="C6" s="5">
        <v>3</v>
      </c>
      <c r="D6" s="5">
        <v>1</v>
      </c>
    </row>
    <row r="7" spans="1:4" ht="15.75">
      <c r="A7" s="1" t="s">
        <v>101</v>
      </c>
      <c r="B7" s="5">
        <v>3</v>
      </c>
      <c r="C7" s="5">
        <v>2</v>
      </c>
      <c r="D7" s="5">
        <v>1</v>
      </c>
    </row>
    <row r="8" spans="1:4" ht="15.75">
      <c r="A8" s="1" t="s">
        <v>102</v>
      </c>
      <c r="B8" s="5">
        <v>4</v>
      </c>
      <c r="C8" s="5">
        <v>5</v>
      </c>
      <c r="D8" s="5">
        <v>3</v>
      </c>
    </row>
    <row r="9" spans="1:4" ht="15.75">
      <c r="A9" s="1" t="s">
        <v>103</v>
      </c>
      <c r="B9" s="5">
        <v>3</v>
      </c>
      <c r="C9" s="5">
        <v>4</v>
      </c>
      <c r="D9" s="5">
        <v>7</v>
      </c>
    </row>
    <row r="10" spans="1:4" ht="15.75">
      <c r="A10" s="1" t="s">
        <v>104</v>
      </c>
      <c r="B10" s="5">
        <v>2</v>
      </c>
      <c r="C10" s="5">
        <v>2</v>
      </c>
      <c r="D10" s="5">
        <v>8</v>
      </c>
    </row>
    <row r="11" spans="1:4" ht="15.75">
      <c r="A11" s="1" t="s">
        <v>105</v>
      </c>
      <c r="B11" s="5">
        <v>10</v>
      </c>
      <c r="C11" s="5">
        <v>8</v>
      </c>
      <c r="D11" s="5">
        <v>8</v>
      </c>
    </row>
    <row r="12" spans="1:4" ht="15.75">
      <c r="A12" s="1" t="s">
        <v>106</v>
      </c>
      <c r="B12" s="5">
        <v>4</v>
      </c>
      <c r="C12" s="5">
        <v>4</v>
      </c>
      <c r="D12" s="5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K5" sqref="K5:K31"/>
    </sheetView>
  </sheetViews>
  <sheetFormatPr defaultColWidth="9.140625" defaultRowHeight="12.75"/>
  <sheetData>
    <row r="1" spans="2:10" ht="14.25">
      <c r="B1" s="6" t="s">
        <v>109</v>
      </c>
      <c r="C1" s="7">
        <v>10</v>
      </c>
      <c r="D1" s="7">
        <v>20</v>
      </c>
      <c r="E1" s="7">
        <v>20</v>
      </c>
      <c r="F1" s="7">
        <v>20</v>
      </c>
      <c r="G1" s="7">
        <v>30</v>
      </c>
      <c r="H1" s="7">
        <v>30</v>
      </c>
      <c r="I1" s="7">
        <v>10</v>
      </c>
      <c r="J1" s="7">
        <v>20</v>
      </c>
    </row>
    <row r="2" spans="1:17" ht="12.75">
      <c r="A2" t="s">
        <v>0</v>
      </c>
      <c r="B2" t="s">
        <v>1</v>
      </c>
      <c r="C2" s="9" t="s">
        <v>118</v>
      </c>
      <c r="D2" s="9" t="s">
        <v>119</v>
      </c>
      <c r="E2" s="9" t="s">
        <v>120</v>
      </c>
      <c r="F2" s="9" t="s">
        <v>121</v>
      </c>
      <c r="G2" s="9" t="s">
        <v>122</v>
      </c>
      <c r="H2" s="9" t="s">
        <v>123</v>
      </c>
      <c r="I2" s="9" t="s">
        <v>124</v>
      </c>
      <c r="J2" s="9" t="s">
        <v>125</v>
      </c>
      <c r="K2" s="9" t="s">
        <v>132</v>
      </c>
      <c r="L2" s="9"/>
      <c r="M2" s="9"/>
      <c r="N2" s="9"/>
      <c r="O2" s="9"/>
      <c r="P2" s="9"/>
      <c r="Q2" s="9"/>
    </row>
    <row r="3" spans="1:11" ht="12.75">
      <c r="A3" t="s">
        <v>56</v>
      </c>
      <c r="B3" t="s">
        <v>57</v>
      </c>
      <c r="C3">
        <v>0</v>
      </c>
      <c r="D3">
        <v>0</v>
      </c>
      <c r="E3">
        <v>10</v>
      </c>
      <c r="F3">
        <v>0</v>
      </c>
      <c r="G3">
        <v>30</v>
      </c>
      <c r="H3">
        <v>10</v>
      </c>
      <c r="I3">
        <v>0</v>
      </c>
      <c r="J3">
        <v>9</v>
      </c>
      <c r="K3">
        <f>(C3*10+D3*5+E3*5+F3*5+G3*10/3+H3*10/3+I3*10+J3*5)/8</f>
        <v>28.541666666666668</v>
      </c>
    </row>
    <row r="4" spans="1:11" ht="12.75">
      <c r="A4" t="s">
        <v>89</v>
      </c>
      <c r="B4" t="s">
        <v>90</v>
      </c>
      <c r="C4">
        <v>0</v>
      </c>
      <c r="D4">
        <v>10</v>
      </c>
      <c r="E4">
        <v>10</v>
      </c>
      <c r="F4">
        <v>0</v>
      </c>
      <c r="G4">
        <v>30</v>
      </c>
      <c r="H4">
        <v>0</v>
      </c>
      <c r="I4">
        <v>10</v>
      </c>
      <c r="J4">
        <v>0</v>
      </c>
      <c r="K4">
        <f aca="true" t="shared" si="0" ref="K4:K31">(C4*10+D4*5+E4*5+F4*5+G4*10/3+H4*10/3+I4*10+J4*5)/8</f>
        <v>37.5</v>
      </c>
    </row>
    <row r="5" spans="1:11" ht="14.25">
      <c r="A5" t="s">
        <v>71</v>
      </c>
      <c r="B5" t="s">
        <v>72</v>
      </c>
      <c r="C5">
        <v>0</v>
      </c>
      <c r="D5" s="10">
        <v>0</v>
      </c>
      <c r="E5">
        <v>20</v>
      </c>
      <c r="F5">
        <v>10</v>
      </c>
      <c r="G5">
        <v>20</v>
      </c>
      <c r="H5">
        <v>20</v>
      </c>
      <c r="I5">
        <v>0</v>
      </c>
      <c r="J5">
        <v>5</v>
      </c>
      <c r="K5">
        <f t="shared" si="0"/>
        <v>38.54166666666667</v>
      </c>
    </row>
    <row r="6" spans="1:11" ht="12.75">
      <c r="A6" t="s">
        <v>38</v>
      </c>
      <c r="B6" t="s">
        <v>39</v>
      </c>
      <c r="C6">
        <v>0</v>
      </c>
      <c r="D6">
        <v>11</v>
      </c>
      <c r="E6">
        <v>0</v>
      </c>
      <c r="F6">
        <v>0</v>
      </c>
      <c r="G6">
        <v>20</v>
      </c>
      <c r="H6">
        <v>20</v>
      </c>
      <c r="I6">
        <v>0</v>
      </c>
      <c r="J6">
        <v>5</v>
      </c>
      <c r="K6">
        <f t="shared" si="0"/>
        <v>26.666666666666668</v>
      </c>
    </row>
    <row r="7" spans="1:11" ht="12.75">
      <c r="A7" t="s">
        <v>83</v>
      </c>
      <c r="B7" t="s">
        <v>84</v>
      </c>
      <c r="C7">
        <v>0</v>
      </c>
      <c r="D7">
        <v>11</v>
      </c>
      <c r="E7">
        <v>0</v>
      </c>
      <c r="F7">
        <v>0</v>
      </c>
      <c r="G7">
        <v>20</v>
      </c>
      <c r="H7">
        <v>20</v>
      </c>
      <c r="I7">
        <v>0</v>
      </c>
      <c r="J7">
        <v>5</v>
      </c>
      <c r="K7">
        <f t="shared" si="0"/>
        <v>26.666666666666668</v>
      </c>
    </row>
    <row r="8" spans="1:11" ht="12.75">
      <c r="A8" t="s">
        <v>62</v>
      </c>
      <c r="B8" t="s">
        <v>63</v>
      </c>
      <c r="C8">
        <v>0</v>
      </c>
      <c r="D8">
        <v>15</v>
      </c>
      <c r="E8">
        <v>0</v>
      </c>
      <c r="F8">
        <v>10</v>
      </c>
      <c r="G8">
        <v>10</v>
      </c>
      <c r="H8">
        <v>12</v>
      </c>
      <c r="I8">
        <v>0</v>
      </c>
      <c r="J8">
        <v>5</v>
      </c>
      <c r="K8">
        <f t="shared" si="0"/>
        <v>27.916666666666668</v>
      </c>
    </row>
    <row r="9" spans="1:11" ht="12.75">
      <c r="A9" t="s">
        <v>26</v>
      </c>
      <c r="B9" t="s">
        <v>27</v>
      </c>
      <c r="C9">
        <v>0</v>
      </c>
      <c r="D9">
        <v>11</v>
      </c>
      <c r="E9">
        <v>10</v>
      </c>
      <c r="F9">
        <v>9</v>
      </c>
      <c r="G9">
        <v>0</v>
      </c>
      <c r="H9">
        <v>10</v>
      </c>
      <c r="I9">
        <v>10</v>
      </c>
      <c r="J9">
        <v>9</v>
      </c>
      <c r="K9">
        <f t="shared" si="0"/>
        <v>41.04166666666667</v>
      </c>
    </row>
    <row r="10" spans="1:11" ht="12.75">
      <c r="A10" t="s">
        <v>47</v>
      </c>
      <c r="B10" t="s">
        <v>48</v>
      </c>
      <c r="C10">
        <v>0</v>
      </c>
      <c r="D10">
        <v>0</v>
      </c>
      <c r="E10">
        <v>19</v>
      </c>
      <c r="F10">
        <v>10</v>
      </c>
      <c r="G10">
        <v>27</v>
      </c>
      <c r="H10">
        <v>0</v>
      </c>
      <c r="I10">
        <v>0</v>
      </c>
      <c r="J10">
        <v>10</v>
      </c>
      <c r="K10">
        <f t="shared" si="0"/>
        <v>35.625</v>
      </c>
    </row>
    <row r="11" spans="1:11" ht="12.75">
      <c r="A11" t="s">
        <v>59</v>
      </c>
      <c r="B11" t="s">
        <v>60</v>
      </c>
      <c r="C11">
        <v>0</v>
      </c>
      <c r="D11">
        <v>0</v>
      </c>
      <c r="E11">
        <v>0</v>
      </c>
      <c r="F11">
        <v>0</v>
      </c>
      <c r="G11">
        <v>22</v>
      </c>
      <c r="H11">
        <v>0</v>
      </c>
      <c r="I11">
        <v>10</v>
      </c>
      <c r="J11">
        <v>0</v>
      </c>
      <c r="K11">
        <f t="shared" si="0"/>
        <v>21.666666666666664</v>
      </c>
    </row>
    <row r="12" spans="1:11" ht="12.75">
      <c r="A12" t="s">
        <v>65</v>
      </c>
      <c r="B12" t="s">
        <v>66</v>
      </c>
      <c r="C12">
        <v>0</v>
      </c>
      <c r="D12">
        <v>11</v>
      </c>
      <c r="E12">
        <v>0</v>
      </c>
      <c r="F12">
        <v>10</v>
      </c>
      <c r="G12">
        <v>12</v>
      </c>
      <c r="H12">
        <v>18</v>
      </c>
      <c r="I12">
        <v>10</v>
      </c>
      <c r="J12">
        <v>10</v>
      </c>
      <c r="K12">
        <f t="shared" si="0"/>
        <v>44.375</v>
      </c>
    </row>
    <row r="13" spans="1:11" ht="12.75">
      <c r="A13" t="s">
        <v>29</v>
      </c>
      <c r="B13" t="s">
        <v>30</v>
      </c>
      <c r="C13">
        <v>0</v>
      </c>
      <c r="D13">
        <v>0</v>
      </c>
      <c r="E13">
        <v>10</v>
      </c>
      <c r="F13">
        <v>0</v>
      </c>
      <c r="G13">
        <v>20</v>
      </c>
      <c r="H13">
        <v>20</v>
      </c>
      <c r="I13">
        <v>10</v>
      </c>
      <c r="J13">
        <v>10</v>
      </c>
      <c r="K13">
        <f t="shared" si="0"/>
        <v>41.66666666666667</v>
      </c>
    </row>
    <row r="14" spans="1:11" ht="12.75">
      <c r="A14" t="s">
        <v>86</v>
      </c>
      <c r="B14" t="s">
        <v>87</v>
      </c>
      <c r="C14">
        <v>0</v>
      </c>
      <c r="D14">
        <v>15</v>
      </c>
      <c r="E14">
        <v>10</v>
      </c>
      <c r="F14">
        <v>0</v>
      </c>
      <c r="G14">
        <v>10</v>
      </c>
      <c r="H14">
        <v>20</v>
      </c>
      <c r="I14">
        <v>0</v>
      </c>
      <c r="J14">
        <v>10</v>
      </c>
      <c r="K14">
        <f t="shared" si="0"/>
        <v>34.375</v>
      </c>
    </row>
    <row r="15" spans="1:11" ht="12.75">
      <c r="A15" t="s">
        <v>6</v>
      </c>
      <c r="B15" t="s">
        <v>7</v>
      </c>
      <c r="C15">
        <v>0</v>
      </c>
      <c r="D15">
        <v>15</v>
      </c>
      <c r="E15">
        <v>20</v>
      </c>
      <c r="F15">
        <v>0</v>
      </c>
      <c r="G15">
        <v>20</v>
      </c>
      <c r="H15">
        <v>10</v>
      </c>
      <c r="I15">
        <v>0</v>
      </c>
      <c r="J15">
        <v>10</v>
      </c>
      <c r="K15">
        <f t="shared" si="0"/>
        <v>40.625</v>
      </c>
    </row>
    <row r="16" spans="1:11" ht="12.75">
      <c r="A16" t="s">
        <v>44</v>
      </c>
      <c r="B16" t="s">
        <v>45</v>
      </c>
      <c r="C16">
        <v>0</v>
      </c>
      <c r="D16">
        <v>11</v>
      </c>
      <c r="E16">
        <v>10</v>
      </c>
      <c r="F16">
        <v>10</v>
      </c>
      <c r="G16">
        <v>17</v>
      </c>
      <c r="H16">
        <v>10</v>
      </c>
      <c r="I16">
        <v>0</v>
      </c>
      <c r="J16">
        <v>10</v>
      </c>
      <c r="K16">
        <f t="shared" si="0"/>
        <v>36.875</v>
      </c>
    </row>
    <row r="17" spans="1:11" ht="12.75">
      <c r="A17" t="s">
        <v>35</v>
      </c>
      <c r="B17" t="s">
        <v>36</v>
      </c>
      <c r="C17">
        <v>0</v>
      </c>
      <c r="D17">
        <v>20</v>
      </c>
      <c r="E17">
        <v>20</v>
      </c>
      <c r="F17">
        <v>10</v>
      </c>
      <c r="G17">
        <v>20</v>
      </c>
      <c r="H17">
        <v>8</v>
      </c>
      <c r="I17">
        <v>10</v>
      </c>
      <c r="J17">
        <v>10</v>
      </c>
      <c r="K17">
        <f t="shared" si="0"/>
        <v>61.66666666666667</v>
      </c>
    </row>
    <row r="18" spans="1:11" ht="12.75">
      <c r="A18" t="s">
        <v>50</v>
      </c>
      <c r="B18" t="s">
        <v>51</v>
      </c>
      <c r="C18">
        <v>0</v>
      </c>
      <c r="D18">
        <v>15</v>
      </c>
      <c r="E18">
        <v>10</v>
      </c>
      <c r="F18">
        <v>10</v>
      </c>
      <c r="G18">
        <v>22</v>
      </c>
      <c r="H18">
        <v>10</v>
      </c>
      <c r="I18">
        <v>10</v>
      </c>
      <c r="J18">
        <v>10</v>
      </c>
      <c r="K18">
        <f t="shared" si="0"/>
        <v>53.95833333333333</v>
      </c>
    </row>
    <row r="19" spans="1:11" ht="12.75">
      <c r="A19" t="s">
        <v>20</v>
      </c>
      <c r="B19" t="s">
        <v>21</v>
      </c>
      <c r="C19">
        <v>0</v>
      </c>
      <c r="D19">
        <v>15</v>
      </c>
      <c r="E19">
        <v>10</v>
      </c>
      <c r="F19">
        <v>10</v>
      </c>
      <c r="G19">
        <v>20</v>
      </c>
      <c r="H19">
        <v>10</v>
      </c>
      <c r="I19">
        <v>10</v>
      </c>
      <c r="J19">
        <v>10</v>
      </c>
      <c r="K19">
        <f t="shared" si="0"/>
        <v>53.125</v>
      </c>
    </row>
    <row r="20" spans="1:11" ht="12.75">
      <c r="A20" t="s">
        <v>53</v>
      </c>
      <c r="B20" t="s">
        <v>54</v>
      </c>
      <c r="C20">
        <v>0</v>
      </c>
      <c r="D20">
        <v>15</v>
      </c>
      <c r="E20">
        <v>20</v>
      </c>
      <c r="F20">
        <v>0</v>
      </c>
      <c r="G20">
        <v>20</v>
      </c>
      <c r="H20">
        <v>10</v>
      </c>
      <c r="I20">
        <v>10</v>
      </c>
      <c r="J20">
        <v>9</v>
      </c>
      <c r="K20">
        <f t="shared" si="0"/>
        <v>52.5</v>
      </c>
    </row>
    <row r="21" spans="1:11" ht="12.75">
      <c r="A21" t="s">
        <v>17</v>
      </c>
      <c r="B21" t="s">
        <v>18</v>
      </c>
      <c r="C21">
        <v>0</v>
      </c>
      <c r="D21">
        <v>0</v>
      </c>
      <c r="E21">
        <v>20</v>
      </c>
      <c r="F21">
        <v>20</v>
      </c>
      <c r="G21">
        <v>27</v>
      </c>
      <c r="H21">
        <v>20</v>
      </c>
      <c r="I21">
        <v>0</v>
      </c>
      <c r="J21">
        <v>15</v>
      </c>
      <c r="K21">
        <f t="shared" si="0"/>
        <v>53.958333333333336</v>
      </c>
    </row>
    <row r="22" spans="1:11" ht="12.75">
      <c r="A22" t="s">
        <v>23</v>
      </c>
      <c r="B22" t="s">
        <v>24</v>
      </c>
      <c r="C22">
        <v>0</v>
      </c>
      <c r="D22">
        <v>11</v>
      </c>
      <c r="E22">
        <v>20</v>
      </c>
      <c r="F22">
        <v>0</v>
      </c>
      <c r="G22">
        <v>2</v>
      </c>
      <c r="H22">
        <v>20</v>
      </c>
      <c r="I22">
        <v>10</v>
      </c>
      <c r="J22">
        <v>10</v>
      </c>
      <c r="K22">
        <f t="shared" si="0"/>
        <v>47.291666666666664</v>
      </c>
    </row>
    <row r="23" spans="1:11" ht="12.75">
      <c r="A23" t="s">
        <v>74</v>
      </c>
      <c r="B23" t="s">
        <v>75</v>
      </c>
      <c r="C23">
        <v>0</v>
      </c>
      <c r="D23">
        <v>0</v>
      </c>
      <c r="E23">
        <v>10</v>
      </c>
      <c r="F23">
        <v>10</v>
      </c>
      <c r="G23">
        <v>22</v>
      </c>
      <c r="H23">
        <v>0</v>
      </c>
      <c r="I23">
        <v>0</v>
      </c>
      <c r="J23">
        <v>10</v>
      </c>
      <c r="K23">
        <f t="shared" si="0"/>
        <v>27.916666666666664</v>
      </c>
    </row>
    <row r="24" spans="1:11" ht="12.75">
      <c r="A24" t="s">
        <v>68</v>
      </c>
      <c r="B24" t="s">
        <v>69</v>
      </c>
      <c r="C24">
        <v>0</v>
      </c>
      <c r="D24">
        <v>10</v>
      </c>
      <c r="E24">
        <v>20</v>
      </c>
      <c r="F24">
        <v>0</v>
      </c>
      <c r="G24">
        <v>2</v>
      </c>
      <c r="H24">
        <v>18</v>
      </c>
      <c r="I24">
        <v>0</v>
      </c>
      <c r="J24">
        <v>10</v>
      </c>
      <c r="K24">
        <f t="shared" si="0"/>
        <v>33.33333333333333</v>
      </c>
    </row>
    <row r="25" spans="1:11" ht="14.25">
      <c r="A25" t="s">
        <v>14</v>
      </c>
      <c r="B25" t="s">
        <v>15</v>
      </c>
      <c r="C25">
        <v>0</v>
      </c>
      <c r="D25">
        <v>0</v>
      </c>
      <c r="E25">
        <v>10</v>
      </c>
      <c r="F25">
        <v>0</v>
      </c>
      <c r="G25">
        <v>5</v>
      </c>
      <c r="H25">
        <v>8</v>
      </c>
      <c r="I25" s="10"/>
      <c r="J25">
        <v>10</v>
      </c>
      <c r="K25">
        <f t="shared" si="0"/>
        <v>17.916666666666668</v>
      </c>
    </row>
    <row r="26" spans="1:11" ht="12.75">
      <c r="A26" t="s">
        <v>11</v>
      </c>
      <c r="B26" t="s">
        <v>12</v>
      </c>
      <c r="C26">
        <v>0</v>
      </c>
      <c r="D26">
        <v>10</v>
      </c>
      <c r="E26">
        <v>10</v>
      </c>
      <c r="F26">
        <v>0</v>
      </c>
      <c r="G26">
        <v>30</v>
      </c>
      <c r="H26">
        <v>20</v>
      </c>
      <c r="I26">
        <v>10</v>
      </c>
      <c r="J26">
        <v>10</v>
      </c>
      <c r="K26">
        <f t="shared" si="0"/>
        <v>52.083333333333336</v>
      </c>
    </row>
    <row r="27" spans="1:11" ht="12.75">
      <c r="A27" t="s">
        <v>77</v>
      </c>
      <c r="B27" t="s">
        <v>78</v>
      </c>
      <c r="C27">
        <v>0</v>
      </c>
      <c r="D27">
        <v>11</v>
      </c>
      <c r="E27">
        <v>10</v>
      </c>
      <c r="F27">
        <v>0</v>
      </c>
      <c r="G27">
        <v>12</v>
      </c>
      <c r="H27">
        <v>19</v>
      </c>
      <c r="I27">
        <v>10</v>
      </c>
      <c r="J27">
        <v>10</v>
      </c>
      <c r="K27">
        <f t="shared" si="0"/>
        <v>44.79166666666667</v>
      </c>
    </row>
    <row r="28" spans="1:11" ht="12.75">
      <c r="A28" t="s">
        <v>32</v>
      </c>
      <c r="B28" t="s">
        <v>33</v>
      </c>
      <c r="C28">
        <v>0</v>
      </c>
      <c r="D28">
        <v>10</v>
      </c>
      <c r="E28">
        <v>20</v>
      </c>
      <c r="F28">
        <v>20</v>
      </c>
      <c r="G28">
        <v>25</v>
      </c>
      <c r="H28">
        <v>18</v>
      </c>
      <c r="I28">
        <v>10</v>
      </c>
      <c r="J28">
        <v>10</v>
      </c>
      <c r="K28">
        <f t="shared" si="0"/>
        <v>67.91666666666666</v>
      </c>
    </row>
    <row r="29" spans="1:11" ht="12.75">
      <c r="A29" t="s">
        <v>93</v>
      </c>
      <c r="B29" t="s">
        <v>94</v>
      </c>
      <c r="C29">
        <v>0</v>
      </c>
      <c r="D29">
        <v>5</v>
      </c>
      <c r="E29">
        <v>10</v>
      </c>
      <c r="F29">
        <v>20</v>
      </c>
      <c r="G29">
        <v>12</v>
      </c>
      <c r="H29">
        <v>10</v>
      </c>
      <c r="I29">
        <v>0</v>
      </c>
      <c r="J29">
        <v>10</v>
      </c>
      <c r="K29">
        <f t="shared" si="0"/>
        <v>37.29166666666667</v>
      </c>
    </row>
    <row r="30" spans="1:11" ht="12.75">
      <c r="A30" t="s">
        <v>41</v>
      </c>
      <c r="B30" t="s">
        <v>42</v>
      </c>
      <c r="C30">
        <v>0</v>
      </c>
      <c r="D30">
        <v>0</v>
      </c>
      <c r="E30">
        <v>20</v>
      </c>
      <c r="F30">
        <v>0</v>
      </c>
      <c r="G30">
        <v>7</v>
      </c>
      <c r="H30">
        <v>10</v>
      </c>
      <c r="I30">
        <v>0</v>
      </c>
      <c r="J30">
        <v>10</v>
      </c>
      <c r="K30">
        <f t="shared" si="0"/>
        <v>25.833333333333332</v>
      </c>
    </row>
    <row r="31" spans="1:11" ht="12.75">
      <c r="A31" t="s">
        <v>80</v>
      </c>
      <c r="B31" t="s">
        <v>81</v>
      </c>
      <c r="C31">
        <v>0</v>
      </c>
      <c r="D31">
        <v>15</v>
      </c>
      <c r="E31">
        <v>10</v>
      </c>
      <c r="F31">
        <v>20</v>
      </c>
      <c r="G31">
        <v>25</v>
      </c>
      <c r="H31">
        <v>30</v>
      </c>
      <c r="I31">
        <v>0</v>
      </c>
      <c r="J31">
        <v>0</v>
      </c>
      <c r="K31">
        <f t="shared" si="0"/>
        <v>51.041666666666664</v>
      </c>
    </row>
    <row r="33" spans="2:10" ht="12.75">
      <c r="B33" t="s">
        <v>113</v>
      </c>
      <c r="C33">
        <f aca="true" t="shared" si="1" ref="C33:J33">AVERAGE(C3:C31)</f>
        <v>0</v>
      </c>
      <c r="D33">
        <f t="shared" si="1"/>
        <v>8.517241379310345</v>
      </c>
      <c r="E33">
        <f t="shared" si="1"/>
        <v>11.689655172413794</v>
      </c>
      <c r="F33">
        <f t="shared" si="1"/>
        <v>6.172413793103448</v>
      </c>
      <c r="G33">
        <f t="shared" si="1"/>
        <v>17.551724137931036</v>
      </c>
      <c r="H33">
        <f t="shared" si="1"/>
        <v>13.137931034482758</v>
      </c>
      <c r="I33">
        <f t="shared" si="1"/>
        <v>4.642857142857143</v>
      </c>
      <c r="J33">
        <f t="shared" si="1"/>
        <v>8.344827586206897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3" sqref="I3:I31"/>
    </sheetView>
  </sheetViews>
  <sheetFormatPr defaultColWidth="9.140625" defaultRowHeight="12.75"/>
  <sheetData>
    <row r="1" ht="14.25">
      <c r="B1" s="12"/>
    </row>
    <row r="2" spans="1:9" ht="12.75">
      <c r="A2" t="s">
        <v>0</v>
      </c>
      <c r="B2" t="s">
        <v>1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133</v>
      </c>
    </row>
    <row r="3" spans="1:9" ht="12.75">
      <c r="A3" t="s">
        <v>56</v>
      </c>
      <c r="B3" t="s">
        <v>57</v>
      </c>
      <c r="C3" s="11">
        <f>'[1]作業一'!S2</f>
        <v>133</v>
      </c>
      <c r="D3" s="11">
        <f>'[1]作業二'!P2</f>
        <v>130</v>
      </c>
      <c r="E3" s="11">
        <f>'[1]作業三'!N2</f>
        <v>90</v>
      </c>
      <c r="F3" s="11">
        <f>'[1]作業四'!G2</f>
        <v>100</v>
      </c>
      <c r="G3" s="11">
        <f>'[1]作業五'!K2</f>
        <v>110</v>
      </c>
      <c r="H3" s="11">
        <f>'[1]作業六'!C2</f>
        <v>95</v>
      </c>
      <c r="I3">
        <f>(C3*4/3+D3+E3+F3+G3+H3)/6</f>
        <v>117.05555555555556</v>
      </c>
    </row>
    <row r="4" spans="1:9" ht="12.75">
      <c r="A4" t="s">
        <v>89</v>
      </c>
      <c r="B4" t="s">
        <v>90</v>
      </c>
      <c r="C4" s="11">
        <f>'[1]作業一'!S3</f>
        <v>0</v>
      </c>
      <c r="D4" s="11">
        <f>'[1]作業二'!P3</f>
        <v>155</v>
      </c>
      <c r="E4" s="11">
        <f>'[1]作業三'!N3</f>
        <v>0</v>
      </c>
      <c r="F4" s="11">
        <f>'[1]作業四'!G3</f>
        <v>100</v>
      </c>
      <c r="G4" s="11">
        <f>'[1]作業五'!K3</f>
        <v>110</v>
      </c>
      <c r="H4" s="11">
        <f>'[1]作業六'!C3</f>
        <v>0</v>
      </c>
      <c r="I4">
        <f aca="true" t="shared" si="0" ref="I4:I31">(C4*4/3+D4+E4+F4+G4+H4)/6</f>
        <v>60.833333333333336</v>
      </c>
    </row>
    <row r="5" spans="1:9" ht="12.75">
      <c r="A5" t="s">
        <v>71</v>
      </c>
      <c r="B5" t="s">
        <v>72</v>
      </c>
      <c r="C5" s="11">
        <f>'[1]作業一'!S4</f>
        <v>75</v>
      </c>
      <c r="D5" s="11">
        <f>'[1]作業二'!P4</f>
        <v>90</v>
      </c>
      <c r="E5" s="11">
        <f>'[1]作業三'!N4</f>
        <v>50</v>
      </c>
      <c r="F5" s="11">
        <f>'[1]作業四'!G4</f>
        <v>100</v>
      </c>
      <c r="G5" s="11">
        <f>'[1]作業五'!K4</f>
        <v>70</v>
      </c>
      <c r="H5" s="11">
        <f>'[1]作業六'!C4</f>
        <v>65</v>
      </c>
      <c r="I5">
        <f t="shared" si="0"/>
        <v>79.16666666666667</v>
      </c>
    </row>
    <row r="6" spans="1:9" ht="12.75">
      <c r="A6" t="s">
        <v>38</v>
      </c>
      <c r="B6" t="s">
        <v>39</v>
      </c>
      <c r="C6" s="11">
        <f>'[1]作業一'!S5</f>
        <v>100</v>
      </c>
      <c r="D6" s="11">
        <f>'[1]作業二'!P5</f>
        <v>90</v>
      </c>
      <c r="E6" s="11">
        <f>'[1]作業三'!N5</f>
        <v>100</v>
      </c>
      <c r="F6" s="11">
        <f>'[1]作業四'!G5</f>
        <v>100</v>
      </c>
      <c r="G6" s="11">
        <f>'[1]作業五'!K5</f>
        <v>70</v>
      </c>
      <c r="H6" s="11">
        <f>'[1]作業六'!C5</f>
        <v>0</v>
      </c>
      <c r="I6">
        <f t="shared" si="0"/>
        <v>82.22222222222223</v>
      </c>
    </row>
    <row r="7" spans="1:9" ht="12.75">
      <c r="A7" t="s">
        <v>83</v>
      </c>
      <c r="B7" t="s">
        <v>84</v>
      </c>
      <c r="C7" s="11">
        <f>'[1]作業一'!S6</f>
        <v>110</v>
      </c>
      <c r="D7" s="11">
        <f>'[1]作業二'!P6</f>
        <v>80</v>
      </c>
      <c r="E7" s="11">
        <f>'[1]作業三'!N6</f>
        <v>100</v>
      </c>
      <c r="F7" s="11">
        <f>'[1]作業四'!G6</f>
        <v>100</v>
      </c>
      <c r="G7" s="11">
        <v>70</v>
      </c>
      <c r="H7" s="11">
        <f>'[1]作業六'!C6</f>
        <v>65</v>
      </c>
      <c r="I7">
        <f t="shared" si="0"/>
        <v>93.6111111111111</v>
      </c>
    </row>
    <row r="8" spans="1:9" ht="12.75">
      <c r="A8" t="s">
        <v>62</v>
      </c>
      <c r="B8" t="s">
        <v>63</v>
      </c>
      <c r="C8" s="11">
        <f>'[1]作業一'!S7</f>
        <v>92</v>
      </c>
      <c r="D8" s="11">
        <f>'[1]作業二'!P7</f>
        <v>120</v>
      </c>
      <c r="E8" s="11">
        <f>'[1]作業三'!N7</f>
        <v>90</v>
      </c>
      <c r="F8" s="11">
        <f>'[1]作業四'!G7</f>
        <v>100</v>
      </c>
      <c r="G8" s="11">
        <f>'[1]作業五'!K7</f>
        <v>110</v>
      </c>
      <c r="H8" s="11">
        <f>'[1]作業六'!C7</f>
        <v>95</v>
      </c>
      <c r="I8">
        <f t="shared" si="0"/>
        <v>106.27777777777779</v>
      </c>
    </row>
    <row r="9" spans="1:9" ht="12.75">
      <c r="A9" t="s">
        <v>26</v>
      </c>
      <c r="B9" t="s">
        <v>27</v>
      </c>
      <c r="C9" s="11">
        <f>'[1]作業一'!S8</f>
        <v>88</v>
      </c>
      <c r="D9" s="11">
        <f>'[1]作業二'!P8</f>
        <v>100</v>
      </c>
      <c r="E9" s="11">
        <f>'[1]作業三'!N8</f>
        <v>90</v>
      </c>
      <c r="F9" s="11">
        <f>'[1]作業四'!G8</f>
        <v>100</v>
      </c>
      <c r="G9" s="11">
        <f>'[1]作業五'!K8</f>
        <v>110</v>
      </c>
      <c r="H9" s="11">
        <f>'[1]作業六'!C8</f>
        <v>0</v>
      </c>
      <c r="I9">
        <f t="shared" si="0"/>
        <v>86.22222222222221</v>
      </c>
    </row>
    <row r="10" spans="1:9" ht="12.75">
      <c r="A10" t="s">
        <v>47</v>
      </c>
      <c r="B10" t="s">
        <v>48</v>
      </c>
      <c r="C10" s="11">
        <f>'[1]作業一'!S9</f>
        <v>60</v>
      </c>
      <c r="D10" s="11">
        <f>'[1]作業二'!P9</f>
        <v>115</v>
      </c>
      <c r="E10" s="11">
        <f>'[1]作業三'!N9</f>
        <v>0</v>
      </c>
      <c r="F10" s="11">
        <f>'[1]作業四'!G9</f>
        <v>80</v>
      </c>
      <c r="G10" s="11">
        <f>'[1]作業五'!K9</f>
        <v>97</v>
      </c>
      <c r="H10" s="11">
        <f>'[1]作業六'!C9</f>
        <v>0</v>
      </c>
      <c r="I10">
        <f t="shared" si="0"/>
        <v>62</v>
      </c>
    </row>
    <row r="11" spans="1:9" ht="12.75">
      <c r="A11" t="s">
        <v>59</v>
      </c>
      <c r="B11" t="s">
        <v>60</v>
      </c>
      <c r="C11" s="11">
        <f>'[1]作業一'!S10</f>
        <v>88</v>
      </c>
      <c r="D11" s="11">
        <f>'[1]作業二'!P10</f>
        <v>120</v>
      </c>
      <c r="E11" s="11">
        <f>'[1]作業三'!N10</f>
        <v>95</v>
      </c>
      <c r="F11" s="11">
        <f>'[1]作業四'!G10</f>
        <v>100</v>
      </c>
      <c r="G11" s="11">
        <f>'[1]作業五'!K10</f>
        <v>107</v>
      </c>
      <c r="H11" s="11">
        <f>'[1]作業六'!C10</f>
        <v>0</v>
      </c>
      <c r="I11">
        <f t="shared" si="0"/>
        <v>89.88888888888887</v>
      </c>
    </row>
    <row r="12" spans="1:9" ht="12.75">
      <c r="A12" t="s">
        <v>65</v>
      </c>
      <c r="B12" t="s">
        <v>66</v>
      </c>
      <c r="C12" s="11">
        <f>'[1]作業一'!S11</f>
        <v>92</v>
      </c>
      <c r="D12" s="11">
        <f>'[1]作業二'!P11</f>
        <v>118</v>
      </c>
      <c r="E12" s="11">
        <f>'[1]作業三'!N11</f>
        <v>90</v>
      </c>
      <c r="F12" s="11">
        <f>'[1]作業四'!G11</f>
        <v>100</v>
      </c>
      <c r="G12" s="11">
        <f>'[1]作業五'!K11</f>
        <v>110</v>
      </c>
      <c r="H12" s="11">
        <f>'[1]作業六'!C11</f>
        <v>0</v>
      </c>
      <c r="I12">
        <f t="shared" si="0"/>
        <v>90.11111111111113</v>
      </c>
    </row>
    <row r="13" spans="1:9" ht="12.75">
      <c r="A13" t="s">
        <v>29</v>
      </c>
      <c r="B13" t="s">
        <v>30</v>
      </c>
      <c r="C13" s="11">
        <f>'[1]作業一'!S12</f>
        <v>92</v>
      </c>
      <c r="D13" s="11">
        <f>'[1]作業二'!P12</f>
        <v>118</v>
      </c>
      <c r="E13" s="11">
        <f>'[1]作業三'!N12</f>
        <v>90</v>
      </c>
      <c r="F13" s="11">
        <f>'[1]作業四'!G12</f>
        <v>100</v>
      </c>
      <c r="G13" s="11">
        <f>'[1]作業五'!K12</f>
        <v>100</v>
      </c>
      <c r="H13" s="11">
        <f>'[1]作業六'!C12</f>
        <v>0</v>
      </c>
      <c r="I13">
        <f t="shared" si="0"/>
        <v>88.44444444444446</v>
      </c>
    </row>
    <row r="14" spans="1:9" ht="12.75">
      <c r="A14" t="s">
        <v>86</v>
      </c>
      <c r="B14" t="s">
        <v>87</v>
      </c>
      <c r="C14" s="11">
        <f>'[1]作業一'!S13</f>
        <v>72</v>
      </c>
      <c r="D14" s="11">
        <f>'[1]作業二'!P13</f>
        <v>120</v>
      </c>
      <c r="E14" s="11">
        <f>'[1]作業三'!N13</f>
        <v>95</v>
      </c>
      <c r="F14" s="11">
        <f>'[1]作業四'!G13</f>
        <v>100</v>
      </c>
      <c r="G14" s="11">
        <f>'[1]作業五'!K13</f>
        <v>97</v>
      </c>
      <c r="H14" s="11">
        <f>'[1]作業六'!C13</f>
        <v>0</v>
      </c>
      <c r="I14">
        <f t="shared" si="0"/>
        <v>84.66666666666667</v>
      </c>
    </row>
    <row r="15" spans="1:9" ht="12.75">
      <c r="A15" t="s">
        <v>6</v>
      </c>
      <c r="B15" t="s">
        <v>7</v>
      </c>
      <c r="C15" s="11">
        <f>'[1]作業一'!S14</f>
        <v>60</v>
      </c>
      <c r="D15" s="11">
        <f>'[1]作業二'!P14</f>
        <v>80</v>
      </c>
      <c r="E15" s="11">
        <f>'[1]作業三'!N14</f>
        <v>0</v>
      </c>
      <c r="F15" s="11">
        <f>'[1]作業四'!G14</f>
        <v>100</v>
      </c>
      <c r="G15" s="11">
        <f>'[1]作業五'!K14</f>
        <v>0</v>
      </c>
      <c r="H15" s="11">
        <f>'[1]作業六'!C14</f>
        <v>0</v>
      </c>
      <c r="I15">
        <f t="shared" si="0"/>
        <v>43.333333333333336</v>
      </c>
    </row>
    <row r="16" spans="1:9" ht="12.75">
      <c r="A16" t="s">
        <v>44</v>
      </c>
      <c r="B16" t="s">
        <v>45</v>
      </c>
      <c r="C16" s="11">
        <f>'[1]作業一'!S15</f>
        <v>80</v>
      </c>
      <c r="D16" s="11">
        <f>'[1]作業二'!P15</f>
        <v>113</v>
      </c>
      <c r="E16" s="11">
        <f>'[1]作業三'!N15</f>
        <v>90</v>
      </c>
      <c r="F16" s="11">
        <f>'[1]作業四'!G15</f>
        <v>100</v>
      </c>
      <c r="G16" s="11">
        <f>'[1]作業五'!K15</f>
        <v>107</v>
      </c>
      <c r="H16" s="11">
        <f>'[1]作業六'!C15</f>
        <v>0</v>
      </c>
      <c r="I16">
        <f t="shared" si="0"/>
        <v>86.11111111111113</v>
      </c>
    </row>
    <row r="17" spans="1:9" ht="12.75">
      <c r="A17" t="s">
        <v>35</v>
      </c>
      <c r="B17" t="s">
        <v>36</v>
      </c>
      <c r="C17" s="11">
        <f>'[1]作業一'!S16</f>
        <v>155</v>
      </c>
      <c r="D17" s="11">
        <f>'[1]作業二'!P16</f>
        <v>140</v>
      </c>
      <c r="E17" s="11">
        <f>'[1]作業三'!N16</f>
        <v>95</v>
      </c>
      <c r="F17" s="11">
        <f>'[1]作業四'!G16</f>
        <v>100</v>
      </c>
      <c r="G17" s="11">
        <f>'[1]作業五'!K16</f>
        <v>110</v>
      </c>
      <c r="H17" s="11">
        <f>'[1]作業六'!C16</f>
        <v>0</v>
      </c>
      <c r="I17">
        <f t="shared" si="0"/>
        <v>108.6111111111111</v>
      </c>
    </row>
    <row r="18" spans="1:9" ht="12.75">
      <c r="A18" t="s">
        <v>50</v>
      </c>
      <c r="B18" t="s">
        <v>51</v>
      </c>
      <c r="C18" s="11">
        <f>'[1]作業一'!S17</f>
        <v>145</v>
      </c>
      <c r="D18" s="11">
        <f>'[1]作業二'!P17</f>
        <v>118</v>
      </c>
      <c r="E18" s="11">
        <f>'[1]作業三'!N17</f>
        <v>95</v>
      </c>
      <c r="F18" s="11">
        <f>'[1]作業四'!G17</f>
        <v>100</v>
      </c>
      <c r="G18" s="11">
        <f>'[1]作業五'!K17</f>
        <v>110</v>
      </c>
      <c r="H18" s="11">
        <f>'[1]作業六'!C17</f>
        <v>65</v>
      </c>
      <c r="I18">
        <f t="shared" si="0"/>
        <v>113.55555555555556</v>
      </c>
    </row>
    <row r="19" spans="1:9" ht="12.75">
      <c r="A19" t="s">
        <v>20</v>
      </c>
      <c r="B19" t="s">
        <v>21</v>
      </c>
      <c r="C19" s="11">
        <f>'[1]作業一'!S18</f>
        <v>148</v>
      </c>
      <c r="D19" s="11">
        <f>'[1]作業二'!P18</f>
        <v>110</v>
      </c>
      <c r="E19" s="11">
        <f>'[1]作業三'!N18</f>
        <v>95</v>
      </c>
      <c r="F19" s="11">
        <f>'[1]作業四'!G18</f>
        <v>100</v>
      </c>
      <c r="G19" s="11">
        <f>'[1]作業五'!K18</f>
        <v>110</v>
      </c>
      <c r="H19" s="11">
        <f>'[1]作業六'!C18</f>
        <v>65</v>
      </c>
      <c r="I19">
        <f t="shared" si="0"/>
        <v>112.8888888888889</v>
      </c>
    </row>
    <row r="20" spans="1:9" ht="12.75">
      <c r="A20" t="s">
        <v>53</v>
      </c>
      <c r="B20" t="s">
        <v>54</v>
      </c>
      <c r="C20" s="11">
        <f>'[1]作業一'!S19</f>
        <v>106</v>
      </c>
      <c r="D20" s="11">
        <f>'[1]作業二'!P19</f>
        <v>95</v>
      </c>
      <c r="E20" s="11">
        <f>'[1]作業三'!N19</f>
        <v>100</v>
      </c>
      <c r="F20" s="11">
        <f>'[1]作業四'!G19</f>
        <v>100</v>
      </c>
      <c r="G20" s="11">
        <f>'[1]作業五'!K19</f>
        <v>110</v>
      </c>
      <c r="H20" s="11">
        <f>'[1]作業六'!C19</f>
        <v>0</v>
      </c>
      <c r="I20">
        <f t="shared" si="0"/>
        <v>91.05555555555556</v>
      </c>
    </row>
    <row r="21" spans="1:9" ht="12.75">
      <c r="A21" t="s">
        <v>17</v>
      </c>
      <c r="B21" t="s">
        <v>18</v>
      </c>
      <c r="C21" s="11">
        <f>'[1]作業一'!S20</f>
        <v>97</v>
      </c>
      <c r="D21" s="11">
        <f>'[1]作業二'!P20</f>
        <v>118</v>
      </c>
      <c r="E21" s="11">
        <f>'[1]作業三'!N20</f>
        <v>100</v>
      </c>
      <c r="F21" s="11">
        <f>'[1]作業四'!G20</f>
        <v>100</v>
      </c>
      <c r="G21" s="11">
        <f>'[1]作業五'!K20</f>
        <v>107</v>
      </c>
      <c r="H21" s="11">
        <f>'[1]作業六'!C20</f>
        <v>65</v>
      </c>
      <c r="I21">
        <f t="shared" si="0"/>
        <v>103.22222222222223</v>
      </c>
    </row>
    <row r="22" spans="1:9" ht="12.75">
      <c r="A22" t="s">
        <v>23</v>
      </c>
      <c r="B22" t="s">
        <v>24</v>
      </c>
      <c r="C22" s="11">
        <f>'[1]作業一'!S21</f>
        <v>128</v>
      </c>
      <c r="D22" s="11">
        <f>'[1]作業二'!P21</f>
        <v>120</v>
      </c>
      <c r="E22" s="11">
        <f>'[1]作業三'!N21</f>
        <v>60</v>
      </c>
      <c r="F22" s="11">
        <f>'[1]作業四'!G21</f>
        <v>100</v>
      </c>
      <c r="G22" s="11">
        <f>'[1]作業五'!K21</f>
        <v>70</v>
      </c>
      <c r="H22" s="11">
        <f>'[1]作業六'!C21</f>
        <v>0</v>
      </c>
      <c r="I22">
        <f t="shared" si="0"/>
        <v>86.77777777777777</v>
      </c>
    </row>
    <row r="23" spans="1:9" ht="12.75">
      <c r="A23" t="s">
        <v>74</v>
      </c>
      <c r="B23" t="s">
        <v>75</v>
      </c>
      <c r="C23" s="11">
        <f>'[1]作業一'!S22</f>
        <v>60</v>
      </c>
      <c r="D23" s="11">
        <f>'[1]作業二'!P22</f>
        <v>0</v>
      </c>
      <c r="E23" s="11">
        <f>'[1]作業三'!N22</f>
        <v>0</v>
      </c>
      <c r="F23" s="11">
        <f>'[1]作業四'!G22</f>
        <v>100</v>
      </c>
      <c r="G23" s="11">
        <f>'[1]作業五'!K22</f>
        <v>110</v>
      </c>
      <c r="H23" s="11">
        <f>'[1]作業六'!C22</f>
        <v>0</v>
      </c>
      <c r="I23">
        <f t="shared" si="0"/>
        <v>48.333333333333336</v>
      </c>
    </row>
    <row r="24" spans="1:9" ht="12.75">
      <c r="A24" t="s">
        <v>68</v>
      </c>
      <c r="B24" t="s">
        <v>69</v>
      </c>
      <c r="C24" s="11">
        <f>'[1]作業一'!S23</f>
        <v>128</v>
      </c>
      <c r="D24" s="11">
        <f>'[1]作業二'!P23</f>
        <v>120</v>
      </c>
      <c r="E24" s="11">
        <f>'[1]作業三'!N23</f>
        <v>100</v>
      </c>
      <c r="F24" s="11">
        <f>'[1]作業四'!G23</f>
        <v>100</v>
      </c>
      <c r="G24" s="11">
        <f>'[1]作業五'!K23</f>
        <v>97</v>
      </c>
      <c r="H24" s="11">
        <f>'[1]作業六'!C23</f>
        <v>75</v>
      </c>
      <c r="I24">
        <f t="shared" si="0"/>
        <v>110.44444444444444</v>
      </c>
    </row>
    <row r="25" spans="1:9" ht="12.75">
      <c r="A25" t="s">
        <v>14</v>
      </c>
      <c r="B25" t="s">
        <v>15</v>
      </c>
      <c r="C25" s="11">
        <f>'[1]作業一'!S24</f>
        <v>92</v>
      </c>
      <c r="D25" s="11">
        <f>'[1]作業二'!P24</f>
        <v>118</v>
      </c>
      <c r="E25" s="11">
        <f>'[1]作業三'!N24</f>
        <v>85</v>
      </c>
      <c r="F25" s="11">
        <f>'[1]作業四'!G24</f>
        <v>100</v>
      </c>
      <c r="G25" s="11">
        <f>'[1]作業五'!K24</f>
        <v>100</v>
      </c>
      <c r="H25" s="11">
        <f>'[1]作業六'!C24</f>
        <v>0</v>
      </c>
      <c r="I25">
        <f t="shared" si="0"/>
        <v>87.61111111111113</v>
      </c>
    </row>
    <row r="26" spans="1:9" ht="12.75">
      <c r="A26" t="s">
        <v>11</v>
      </c>
      <c r="B26" t="s">
        <v>12</v>
      </c>
      <c r="C26" s="11">
        <f>'[1]作業一'!S25</f>
        <v>82</v>
      </c>
      <c r="D26" s="11">
        <f>'[1]作業二'!P25</f>
        <v>110</v>
      </c>
      <c r="E26" s="11">
        <f>'[1]作業三'!N25</f>
        <v>100</v>
      </c>
      <c r="F26" s="11">
        <f>'[1]作業四'!G25</f>
        <v>100</v>
      </c>
      <c r="G26" s="11">
        <f>'[1]作業五'!K25</f>
        <v>107</v>
      </c>
      <c r="H26" s="11">
        <f>'[1]作業六'!C25</f>
        <v>0</v>
      </c>
      <c r="I26">
        <f t="shared" si="0"/>
        <v>87.72222222222221</v>
      </c>
    </row>
    <row r="27" spans="1:9" ht="12.75">
      <c r="A27" t="s">
        <v>77</v>
      </c>
      <c r="B27" t="s">
        <v>78</v>
      </c>
      <c r="C27" s="11">
        <f>'[1]作業一'!S26</f>
        <v>84</v>
      </c>
      <c r="D27" s="11">
        <f>'[1]作業二'!P26</f>
        <v>78</v>
      </c>
      <c r="E27" s="11">
        <f>'[1]作業三'!N26</f>
        <v>95</v>
      </c>
      <c r="F27" s="11">
        <f>'[1]作業四'!G26</f>
        <v>100</v>
      </c>
      <c r="G27" s="11">
        <f>'[1]作業五'!K26</f>
        <v>70</v>
      </c>
      <c r="H27" s="11">
        <f>'[1]作業六'!C26</f>
        <v>0</v>
      </c>
      <c r="I27">
        <f t="shared" si="0"/>
        <v>75.83333333333333</v>
      </c>
    </row>
    <row r="28" spans="1:9" ht="12.75">
      <c r="A28" t="s">
        <v>32</v>
      </c>
      <c r="B28" t="s">
        <v>33</v>
      </c>
      <c r="C28" s="11">
        <f>'[1]作業一'!S27</f>
        <v>177</v>
      </c>
      <c r="D28" s="11">
        <f>'[1]作業二'!P27</f>
        <v>150</v>
      </c>
      <c r="E28" s="11">
        <f>'[1]作業三'!N27</f>
        <v>100</v>
      </c>
      <c r="F28" s="11">
        <f>'[1]作業四'!G27</f>
        <v>100</v>
      </c>
      <c r="G28" s="11">
        <f>'[1]作業五'!K27</f>
        <v>110</v>
      </c>
      <c r="H28" s="11">
        <f>'[1]作業六'!C27</f>
        <v>95</v>
      </c>
      <c r="I28">
        <f t="shared" si="0"/>
        <v>131.83333333333334</v>
      </c>
    </row>
    <row r="29" spans="1:9" ht="12.75">
      <c r="A29" t="s">
        <v>93</v>
      </c>
      <c r="B29" t="s">
        <v>94</v>
      </c>
      <c r="C29" s="11">
        <f>'[1]作業一'!S28</f>
        <v>60</v>
      </c>
      <c r="D29" s="11">
        <f>'[1]作業二'!P28</f>
        <v>110</v>
      </c>
      <c r="E29" s="11">
        <f>'[1]作業三'!N28</f>
        <v>90</v>
      </c>
      <c r="F29" s="11">
        <f>'[1]作業四'!G28</f>
        <v>100</v>
      </c>
      <c r="G29" s="11">
        <f>'[1]作業五'!K28</f>
        <v>70</v>
      </c>
      <c r="H29" s="11">
        <f>'[1]作業六'!C28</f>
        <v>100</v>
      </c>
      <c r="I29">
        <f t="shared" si="0"/>
        <v>91.66666666666667</v>
      </c>
    </row>
    <row r="30" spans="1:9" ht="12.75">
      <c r="A30" t="s">
        <v>41</v>
      </c>
      <c r="B30" t="s">
        <v>42</v>
      </c>
      <c r="C30" s="11">
        <f>'[1]作業一'!S29</f>
        <v>80</v>
      </c>
      <c r="D30" s="11">
        <f>'[1]作業二'!P29</f>
        <v>80</v>
      </c>
      <c r="E30" s="11">
        <f>'[1]作業三'!N29</f>
        <v>95</v>
      </c>
      <c r="F30" s="11">
        <f>'[1]作業四'!G29</f>
        <v>100</v>
      </c>
      <c r="G30" s="11">
        <f>'[1]作業五'!K29</f>
        <v>70</v>
      </c>
      <c r="H30" s="11">
        <f>'[1]作業六'!C29</f>
        <v>95</v>
      </c>
      <c r="I30">
        <f t="shared" si="0"/>
        <v>91.11111111111113</v>
      </c>
    </row>
    <row r="31" spans="1:9" ht="12.75">
      <c r="A31" t="s">
        <v>80</v>
      </c>
      <c r="B31" t="s">
        <v>81</v>
      </c>
      <c r="C31" s="11">
        <f>'[1]作業一'!S30</f>
        <v>93</v>
      </c>
      <c r="D31" s="11">
        <f>'[1]作業二'!P30</f>
        <v>115</v>
      </c>
      <c r="E31" s="11">
        <f>'[1]作業三'!N30</f>
        <v>100</v>
      </c>
      <c r="F31" s="11">
        <f>'[1]作業四'!G30</f>
        <v>100</v>
      </c>
      <c r="G31" s="11">
        <f>'[1]作業五'!K30</f>
        <v>120</v>
      </c>
      <c r="H31" s="11">
        <f>'[1]作業六'!C30</f>
        <v>100</v>
      </c>
      <c r="I31">
        <f t="shared" si="0"/>
        <v>109.83333333333333</v>
      </c>
    </row>
    <row r="33" spans="2:8" ht="12.75">
      <c r="B33" t="s">
        <v>113</v>
      </c>
      <c r="C33">
        <f aca="true" t="shared" si="1" ref="C33:H33">AVERAGE(C3:C31)</f>
        <v>95.75862068965517</v>
      </c>
      <c r="D33">
        <f t="shared" si="1"/>
        <v>107.96551724137932</v>
      </c>
      <c r="E33">
        <f t="shared" si="1"/>
        <v>78.96551724137932</v>
      </c>
      <c r="F33">
        <f t="shared" si="1"/>
        <v>99.3103448275862</v>
      </c>
      <c r="G33">
        <f t="shared" si="1"/>
        <v>94.44827586206897</v>
      </c>
      <c r="H33">
        <f t="shared" si="1"/>
        <v>33.793103448275865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Solomon</cp:lastModifiedBy>
  <cp:lastPrinted>2009-03-18T06:04:06Z</cp:lastPrinted>
  <dcterms:created xsi:type="dcterms:W3CDTF">2009-03-04T08:28:27Z</dcterms:created>
  <dcterms:modified xsi:type="dcterms:W3CDTF">2009-07-01T08:28:53Z</dcterms:modified>
  <cp:category/>
  <cp:version/>
  <cp:contentType/>
  <cp:contentStatus/>
</cp:coreProperties>
</file>